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ard\Board Agendas\Board Agenda FY 2021-2022\02. October 2021\Disbursement Report\"/>
    </mc:Choice>
  </mc:AlternateContent>
  <xr:revisionPtr revIDLastSave="0" documentId="8_{F1926D4E-C900-468C-8A56-8700D636C740}" xr6:coauthVersionLast="47" xr6:coauthVersionMax="47" xr10:uidLastSave="{00000000-0000-0000-0000-000000000000}"/>
  <bookViews>
    <workbookView xWindow="-120" yWindow="-120" windowWidth="29040" windowHeight="15840" activeTab="1" xr2:uid="{3642E0D4-579A-4584-94D9-E5BFB4E7A43F}"/>
  </bookViews>
  <sheets>
    <sheet name="0. Payroll" sheetId="10" r:id="rId1"/>
    <sheet name="1. ACH Recap" sheetId="1" r:id="rId2"/>
    <sheet name="2. Vendor pmt" sheetId="2" r:id="rId3"/>
    <sheet name="3. Disbursement Rpt" sheetId="4" r:id="rId4"/>
    <sheet name="4. Vendor pmt&gt;2k" sheetId="3" r:id="rId5"/>
    <sheet name="5. Pcard rpt" sheetId="5" r:id="rId6"/>
    <sheet name="6. GAS" sheetId="9" r:id="rId7"/>
    <sheet name="7. ck reg" sheetId="6" r:id="rId8"/>
    <sheet name="8. VOIDS" sheetId="7" r:id="rId9"/>
    <sheet name="9. Fund Summary" sheetId="8" r:id="rId10"/>
  </sheets>
  <definedNames>
    <definedName name="_xlnm.Print_Area" localSheetId="0">'0. Payroll'!$A$1:$J$15</definedName>
    <definedName name="_xlnm.Print_Area" localSheetId="1">'1. ACH Recap'!$A$1:$J$36</definedName>
    <definedName name="_xlnm.Print_Area" localSheetId="3">'3. Disbursement Rpt'!$A$1:$F$60</definedName>
    <definedName name="_xlnm.Print_Area" localSheetId="6">'6. GAS'!$B$1:$F$188,'6. GAS'!$I$4:$N$12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4" i="10"/>
  <c r="C11" i="10"/>
  <c r="C25" i="1"/>
  <c r="C23" i="1"/>
  <c r="F188" i="9"/>
  <c r="L10" i="9"/>
  <c r="K10" i="9"/>
  <c r="E9" i="9"/>
  <c r="L8" i="9"/>
  <c r="K8" i="9"/>
  <c r="M8" i="9" s="1"/>
  <c r="L7" i="9"/>
  <c r="K7" i="9"/>
  <c r="M7" i="9" s="1"/>
  <c r="M10" i="9" s="1"/>
  <c r="E60" i="4" l="1"/>
  <c r="E8" i="4"/>
  <c r="C11" i="1" l="1"/>
  <c r="C14" i="1"/>
  <c r="E31" i="1"/>
  <c r="G31" i="1" l="1"/>
  <c r="I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 County Department of Education</author>
  </authors>
  <commentList>
    <comment ref="C22" authorId="0" shapeId="0" xr:uid="{AA41EA6F-2F5C-447D-8669-76D89A1187B4}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F193810F-9A49-4242-896E-20D37224BE06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 xr:uid="{7738EA82-DA04-432C-AED5-EA5320D6AD6E}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 xr:uid="{DADB62F0-6726-4DC1-8CDA-78C45717FD63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 xr:uid="{AA22DA4D-1967-43F4-AF8A-6CBF80867109}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9E9BE9A8-AE64-4E4A-8D76-968409F3CB5F}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<sst xmlns="http://schemas.openxmlformats.org/spreadsheetml/2006/main" count="4284" uniqueCount="1378">
  <si>
    <t>Fiscal Year 2021-2022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</si>
  <si>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</si>
  <si>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</si>
  <si>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</si>
  <si>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</si>
  <si>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</si>
  <si>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</si>
  <si>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</si>
  <si>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</si>
  <si>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</si>
  <si>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</si>
  <si>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</si>
  <si>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</si>
  <si>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</si>
  <si>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</si>
  <si>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</si>
  <si>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</si>
  <si>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</si>
  <si>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</si>
  <si>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</si>
  <si>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</si>
  <si>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</si>
  <si>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</si>
  <si>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</si>
  <si>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</si>
  <si>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</si>
  <si>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</si>
  <si>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Payroll Deductions for SEPTEMBER 30TH</t>
  </si>
  <si>
    <t>IRS Tax Payment for SEPTEMBER 30TH</t>
  </si>
  <si>
    <t xml:space="preserve">IRS Tax Payment for SEPTEMBER 15TH </t>
  </si>
  <si>
    <t>Payroll Deductions for SEPTEMBER 15TH</t>
  </si>
  <si>
    <t>SEPTEMBER 2021 TRS Active Care Medical Payment</t>
  </si>
  <si>
    <t>AUGUST 2021  TRS TEXNET Payment</t>
  </si>
  <si>
    <t>SEPTEMBER  2021 Payroll</t>
  </si>
  <si>
    <r>
      <rPr>
        <b/>
        <sz val="9"/>
        <rFont val="Arial Narrow"/>
        <family val="2"/>
      </rPr>
      <t>Harris County Department of Education</t>
    </r>
  </si>
  <si>
    <r>
      <rPr>
        <b/>
        <sz val="9"/>
        <rFont val="Arial Narrow"/>
        <family val="2"/>
      </rPr>
      <t>Vendors with total aggregate payments of $50,000 or more in Fiscal Year 22 as of September 30, 2021</t>
    </r>
  </si>
  <si>
    <r>
      <rPr>
        <b/>
        <sz val="8"/>
        <rFont val="Arial Narrow"/>
        <family val="2"/>
      </rPr>
      <t>Vendor</t>
    </r>
  </si>
  <si>
    <r>
      <rPr>
        <b/>
        <sz val="8"/>
        <rFont val="Arial Narrow"/>
        <family val="2"/>
      </rPr>
      <t>Vendor Number</t>
    </r>
  </si>
  <si>
    <r>
      <rPr>
        <b/>
        <sz val="8"/>
        <rFont val="Arial Narrow"/>
        <family val="2"/>
      </rPr>
      <t>Sum of Payments</t>
    </r>
  </si>
  <si>
    <r>
      <rPr>
        <b/>
        <sz val="8"/>
        <rFont val="Arial Narrow"/>
        <family val="2"/>
      </rPr>
      <t>Description</t>
    </r>
  </si>
  <si>
    <r>
      <rPr>
        <b/>
        <sz val="8"/>
        <rFont val="Arial Narrow"/>
        <family val="2"/>
      </rPr>
      <t>Contract Type</t>
    </r>
  </si>
  <si>
    <r>
      <rPr>
        <sz val="8"/>
        <rFont val="Arial Narrow"/>
        <family val="2"/>
      </rPr>
      <t>EDUCATION FOUNDATION OF HARRIS CTY</t>
    </r>
  </si>
  <si>
    <r>
      <rPr>
        <sz val="8"/>
        <rFont val="Arial Narrow"/>
        <family val="2"/>
      </rPr>
      <t>Tools for Teachers Program</t>
    </r>
  </si>
  <si>
    <r>
      <rPr>
        <sz val="8"/>
        <rFont val="Arial Narrow"/>
        <family val="2"/>
      </rPr>
      <t>MOU</t>
    </r>
  </si>
  <si>
    <r>
      <rPr>
        <sz val="8"/>
        <rFont val="Arial Narrow"/>
        <family val="2"/>
      </rPr>
      <t>POWERSCHOOL GROUP LLC</t>
    </r>
  </si>
  <si>
    <r>
      <rPr>
        <sz val="8"/>
        <rFont val="Arial Narrow"/>
        <family val="2"/>
      </rPr>
      <t>eFinance annual maintenance renewal</t>
    </r>
  </si>
  <si>
    <r>
      <rPr>
        <sz val="8"/>
        <rFont val="Arial Narrow"/>
        <family val="2"/>
      </rPr>
      <t>RFP #20/045KN-03</t>
    </r>
  </si>
  <si>
    <r>
      <rPr>
        <sz val="8"/>
        <rFont val="Arial Narrow"/>
        <family val="2"/>
      </rPr>
      <t>page 1 of 1</t>
    </r>
  </si>
  <si>
    <r>
      <rPr>
        <b/>
        <sz val="12"/>
        <rFont val="Segoe UI"/>
        <family val="2"/>
      </rPr>
      <t>Procurement Card Report (P-Card)</t>
    </r>
  </si>
  <si>
    <r>
      <rPr>
        <b/>
        <sz val="12"/>
        <rFont val="Segoe UI"/>
        <family val="2"/>
      </rPr>
      <t>Vendor Payments Over $2,000</t>
    </r>
  </si>
  <si>
    <r>
      <rPr>
        <b/>
        <sz val="12"/>
        <rFont val="Segoe UI"/>
        <family val="2"/>
      </rPr>
      <t>September 1, 2020 to August 31, 2021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</si>
  <si>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</si>
  <si>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</si>
  <si>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</si>
  <si>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</si>
  <si>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</si>
  <si>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</si>
  <si>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</si>
  <si>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COMCAST HOUSTON</t>
    </r>
  </si>
  <si>
    <r>
      <rPr>
        <b/>
        <sz val="11"/>
        <rFont val="Calibri"/>
        <family val="2"/>
      </rPr>
      <t>IDENTOGO -TX FINGERPRINTING SERVICE</t>
    </r>
  </si>
  <si>
    <r>
      <rPr>
        <b/>
        <sz val="11"/>
        <rFont val="Calibri"/>
        <family val="2"/>
      </rPr>
      <t>FELLOWES, INC.</t>
    </r>
  </si>
  <si>
    <r>
      <rPr>
        <b/>
        <sz val="11"/>
        <rFont val="Calibri"/>
        <family val="2"/>
      </rPr>
      <t>PEPBOYS STORE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</si>
  <si>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</si>
  <si>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</si>
  <si>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THE HOME DEPOT</t>
    </r>
  </si>
  <si>
    <r>
      <rPr>
        <b/>
        <sz val="11"/>
        <rFont val="Calibri"/>
        <family val="2"/>
      </rPr>
      <t>BESTBUY</t>
    </r>
  </si>
  <si>
    <r>
      <rPr>
        <b/>
        <sz val="11"/>
        <rFont val="Calibri"/>
        <family val="2"/>
      </rPr>
      <t>CHICK-FIL-A</t>
    </r>
  </si>
  <si>
    <r>
      <rPr>
        <b/>
        <sz val="11"/>
        <rFont val="Calibri"/>
        <family val="2"/>
      </rPr>
      <t>HOUSTON PERMITTING CENTER</t>
    </r>
  </si>
  <si>
    <r>
      <rPr>
        <b/>
        <sz val="11"/>
        <rFont val="Calibri"/>
        <family val="2"/>
      </rPr>
      <t>IN*TRANSACTIONS (MISC.)</t>
    </r>
  </si>
  <si>
    <r>
      <rPr>
        <b/>
        <sz val="11"/>
        <rFont val="Calibri"/>
        <family val="2"/>
      </rPr>
      <t>OFFICE MAX/DEPOT</t>
    </r>
  </si>
  <si>
    <r>
      <rPr>
        <b/>
        <sz val="11"/>
        <rFont val="Calibri"/>
        <family val="2"/>
      </rPr>
      <t>PAYPAL TRANSACTIONS</t>
    </r>
  </si>
  <si>
    <r>
      <rPr>
        <b/>
        <sz val="11"/>
        <rFont val="Calibri"/>
        <family val="2"/>
      </rPr>
      <t>GRAINGER</t>
    </r>
  </si>
  <si>
    <r>
      <rPr>
        <b/>
        <sz val="11"/>
        <rFont val="Calibri"/>
        <family val="2"/>
      </rPr>
      <t>INDEED</t>
    </r>
  </si>
  <si>
    <r>
      <rPr>
        <b/>
        <sz val="11"/>
        <rFont val="Calibri"/>
        <family val="2"/>
      </rPr>
      <t>ZERO TO THREE NATIONAL CENTER</t>
    </r>
  </si>
  <si>
    <r>
      <rPr>
        <b/>
        <sz val="11"/>
        <rFont val="Calibri"/>
        <family val="2"/>
      </rPr>
      <t>USPS POST OFFICE</t>
    </r>
  </si>
  <si>
    <r>
      <rPr>
        <b/>
        <sz val="11"/>
        <rFont val="Calibri"/>
        <family val="2"/>
      </rPr>
      <t>ZOOM.US</t>
    </r>
  </si>
  <si>
    <r>
      <rPr>
        <b/>
        <sz val="11"/>
        <rFont val="Calibri"/>
        <family val="2"/>
      </rPr>
      <t>FP MAILING SOLUTIONS</t>
    </r>
  </si>
  <si>
    <r>
      <rPr>
        <b/>
        <sz val="11"/>
        <rFont val="Calibri"/>
        <family val="2"/>
      </rPr>
      <t>JASON'S DELI</t>
    </r>
  </si>
  <si>
    <r>
      <rPr>
        <b/>
        <sz val="11"/>
        <rFont val="Calibri"/>
        <family val="2"/>
      </rPr>
      <t>JOHNSTONE SUPPLY</t>
    </r>
  </si>
  <si>
    <r>
      <rPr>
        <b/>
        <sz val="11"/>
        <rFont val="Calibri"/>
        <family val="2"/>
      </rPr>
      <t>AMERICAN REGISTRY</t>
    </r>
  </si>
  <si>
    <r>
      <rPr>
        <b/>
        <sz val="11"/>
        <rFont val="Calibri"/>
        <family val="2"/>
      </rPr>
      <t>J. HARDING &amp; CO.</t>
    </r>
  </si>
  <si>
    <r>
      <rPr>
        <b/>
        <sz val="11"/>
        <rFont val="Calibri"/>
        <family val="2"/>
      </rPr>
      <t>UNITED REFRIGERATION, INC.</t>
    </r>
  </si>
  <si>
    <r>
      <rPr>
        <b/>
        <sz val="11"/>
        <rFont val="Calibri"/>
        <family val="2"/>
      </rPr>
      <t>ACE MART</t>
    </r>
  </si>
  <si>
    <r>
      <rPr>
        <b/>
        <sz val="11"/>
        <rFont val="Calibri"/>
        <family val="2"/>
      </rPr>
      <t>EIG*TRANSACTIONS (MISC.)</t>
    </r>
  </si>
  <si>
    <r>
      <rPr>
        <b/>
        <sz val="11"/>
        <rFont val="Calibri"/>
        <family val="2"/>
      </rPr>
      <t>JOHNSON SUPPLY</t>
    </r>
  </si>
  <si>
    <r>
      <rPr>
        <b/>
        <sz val="11"/>
        <rFont val="Calibri"/>
        <family val="2"/>
      </rPr>
      <t>SQ*TRANSACTIONS (MISC.)</t>
    </r>
  </si>
  <si>
    <r>
      <rPr>
        <b/>
        <sz val="11"/>
        <rFont val="Calibri"/>
        <family val="2"/>
      </rPr>
      <t>HUBSPOT, INC.</t>
    </r>
  </si>
  <si>
    <r>
      <rPr>
        <b/>
        <sz val="11"/>
        <rFont val="Calibri"/>
        <family val="2"/>
      </rPr>
      <t>STK*SHUTTERSTOCK</t>
    </r>
  </si>
  <si>
    <r>
      <rPr>
        <b/>
        <sz val="11"/>
        <rFont val="Calibri"/>
        <family val="2"/>
      </rPr>
      <t>TASA AUTHNET</t>
    </r>
  </si>
  <si>
    <r>
      <rPr>
        <b/>
        <sz val="11"/>
        <rFont val="Calibri"/>
        <family val="2"/>
      </rPr>
      <t>ALONTI CAFÉ &amp; CATERING</t>
    </r>
  </si>
  <si>
    <r>
      <rPr>
        <b/>
        <sz val="11"/>
        <rFont val="Calibri"/>
        <family val="2"/>
      </rPr>
      <t>ASBO (ASSOCIATION FOR SCHOOL BUSINESS OFFICIALS)</t>
    </r>
  </si>
  <si>
    <r>
      <rPr>
        <b/>
        <sz val="11"/>
        <rFont val="Calibri"/>
        <family val="2"/>
      </rPr>
      <t>CRISIS PREVENTION</t>
    </r>
  </si>
  <si>
    <r>
      <rPr>
        <b/>
        <sz val="11"/>
        <rFont val="Calibri"/>
        <family val="2"/>
      </rPr>
      <t>FOUNDATIONS</t>
    </r>
  </si>
  <si>
    <r>
      <rPr>
        <b/>
        <sz val="11"/>
        <rFont val="Calibri"/>
        <family val="2"/>
      </rPr>
      <t>GOVERNMENT FINANCE OFFICERS OF TEXAS</t>
    </r>
  </si>
  <si>
    <r>
      <rPr>
        <b/>
        <sz val="11"/>
        <rFont val="Calibri"/>
        <family val="2"/>
      </rPr>
      <t>HMNS ONLINE</t>
    </r>
  </si>
  <si>
    <r>
      <rPr>
        <b/>
        <sz val="11"/>
        <rFont val="Calibri"/>
        <family val="2"/>
      </rPr>
      <t>LASERFICHE</t>
    </r>
  </si>
  <si>
    <r>
      <rPr>
        <b/>
        <sz val="11"/>
        <rFont val="Calibri"/>
        <family val="2"/>
      </rPr>
      <t>TABSE STATE CONFERENCE 2021</t>
    </r>
  </si>
  <si>
    <r>
      <rPr>
        <b/>
        <sz val="11"/>
        <rFont val="Calibri"/>
        <family val="2"/>
      </rPr>
      <t>O'REILLY AUTO PARTS</t>
    </r>
  </si>
  <si>
    <r>
      <rPr>
        <b/>
        <sz val="11"/>
        <rFont val="Calibri"/>
        <family val="2"/>
      </rPr>
      <t>EXXONMOBIL</t>
    </r>
  </si>
  <si>
    <r>
      <rPr>
        <b/>
        <sz val="11"/>
        <rFont val="Calibri"/>
        <family val="2"/>
      </rPr>
      <t>LA MADELEINE</t>
    </r>
  </si>
  <si>
    <r>
      <rPr>
        <b/>
        <sz val="11"/>
        <rFont val="Calibri"/>
        <family val="2"/>
      </rPr>
      <t>CE HOUSTON</t>
    </r>
  </si>
  <si>
    <r>
      <rPr>
        <b/>
        <sz val="11"/>
        <rFont val="Calibri"/>
        <family val="2"/>
      </rPr>
      <t>SUMMIT ELECTRIC SUPPLY</t>
    </r>
  </si>
  <si>
    <r>
      <rPr>
        <b/>
        <sz val="11"/>
        <rFont val="Calibri"/>
        <family val="2"/>
      </rPr>
      <t>ZACHRY PUBLICATIONS</t>
    </r>
  </si>
  <si>
    <r>
      <rPr>
        <b/>
        <sz val="11"/>
        <rFont val="Calibri"/>
        <family val="2"/>
      </rPr>
      <t>CHEVRON</t>
    </r>
  </si>
  <si>
    <r>
      <rPr>
        <b/>
        <sz val="11"/>
        <rFont val="Calibri"/>
        <family val="2"/>
      </rPr>
      <t>EB TRANSACTIONS (EVENTBRITE, INC.)</t>
    </r>
  </si>
  <si>
    <r>
      <rPr>
        <b/>
        <sz val="11"/>
        <rFont val="Calibri"/>
        <family val="2"/>
      </rPr>
      <t>LOWES</t>
    </r>
  </si>
  <si>
    <r>
      <rPr>
        <b/>
        <sz val="11"/>
        <rFont val="Calibri"/>
        <family val="2"/>
      </rPr>
      <t>TST* TRANSACTIONS (TOAST, INC.)</t>
    </r>
  </si>
  <si>
    <r>
      <rPr>
        <b/>
        <sz val="11"/>
        <rFont val="Calibri"/>
        <family val="2"/>
      </rPr>
      <t>CENTRAL SUSQUEHANNA INTERMEDIATE UNIT</t>
    </r>
  </si>
  <si>
    <r>
      <rPr>
        <b/>
        <sz val="11"/>
        <rFont val="Calibri"/>
        <family val="2"/>
      </rPr>
      <t>LIBERTY DATA PRODUCTS</t>
    </r>
  </si>
  <si>
    <r>
      <rPr>
        <b/>
        <sz val="11"/>
        <rFont val="Calibri"/>
        <family val="2"/>
      </rPr>
      <t>LUBYS CAFÉ</t>
    </r>
  </si>
  <si>
    <r>
      <rPr>
        <b/>
        <sz val="11"/>
        <rFont val="Calibri"/>
        <family val="2"/>
      </rPr>
      <t>NSPRA (NATIONAL SCHOOLS PUBLIC RELATIONS ASSOCIATION)</t>
    </r>
  </si>
  <si>
    <r>
      <rPr>
        <b/>
        <sz val="11"/>
        <rFont val="Calibri"/>
        <family val="2"/>
      </rPr>
      <t>SCHOOL SAFETY</t>
    </r>
  </si>
  <si>
    <r>
      <rPr>
        <b/>
        <sz val="11"/>
        <rFont val="Calibri"/>
        <family val="2"/>
      </rPr>
      <t>TASN (TEXAS ASSOCIATION FOR SCHOOL NUTRITION)</t>
    </r>
  </si>
  <si>
    <r>
      <rPr>
        <b/>
        <sz val="11"/>
        <rFont val="Calibri"/>
        <family val="2"/>
      </rPr>
      <t>TEXAS SCHOOL OF PUBLIC RELATIONS</t>
    </r>
  </si>
  <si>
    <r>
      <rPr>
        <b/>
        <sz val="11"/>
        <rFont val="Calibri"/>
        <family val="2"/>
      </rPr>
      <t>4IMPRINT</t>
    </r>
  </si>
  <si>
    <r>
      <rPr>
        <b/>
        <sz val="11"/>
        <rFont val="Calibri"/>
        <family val="2"/>
      </rPr>
      <t>AIR (ASSOCIATION FOR INSTITUTIONAL RESEARCH)</t>
    </r>
  </si>
  <si>
    <r>
      <rPr>
        <b/>
        <sz val="11"/>
        <rFont val="Calibri"/>
        <family val="2"/>
      </rPr>
      <t>BLN*MONDAY.COM</t>
    </r>
  </si>
  <si>
    <r>
      <rPr>
        <b/>
        <sz val="11"/>
        <rFont val="Calibri"/>
        <family val="2"/>
      </rPr>
      <t>CAREER EDUCATION</t>
    </r>
  </si>
  <si>
    <r>
      <rPr>
        <b/>
        <sz val="11"/>
        <rFont val="Calibri"/>
        <family val="2"/>
      </rPr>
      <t>EVAL SYSTEMS TEST FEE</t>
    </r>
  </si>
  <si>
    <r>
      <rPr>
        <b/>
        <sz val="11"/>
        <rFont val="Calibri"/>
        <family val="2"/>
      </rPr>
      <t>FUNCTIONFOX SYSTEMS</t>
    </r>
  </si>
  <si>
    <r>
      <rPr>
        <b/>
        <sz val="11"/>
        <rFont val="Calibri"/>
        <family val="2"/>
      </rPr>
      <t>HL FLAKE COMPANY</t>
    </r>
  </si>
  <si>
    <r>
      <rPr>
        <b/>
        <sz val="11"/>
        <rFont val="Calibri"/>
        <family val="2"/>
      </rPr>
      <t>HOUSTON HUMAN RESOURCES</t>
    </r>
  </si>
  <si>
    <r>
      <rPr>
        <b/>
        <sz val="11"/>
        <rFont val="Calibri"/>
        <family val="2"/>
      </rPr>
      <t>NIGP - IWEB</t>
    </r>
  </si>
  <si>
    <r>
      <rPr>
        <b/>
        <sz val="11"/>
        <rFont val="Calibri"/>
        <family val="2"/>
      </rPr>
      <t>SCHOOL NUTRITION ASSOCIATION</t>
    </r>
  </si>
  <si>
    <r>
      <rPr>
        <b/>
        <sz val="11"/>
        <rFont val="Calibri"/>
        <family val="2"/>
      </rPr>
      <t>TEACHSTONE TRAINING</t>
    </r>
  </si>
  <si>
    <r>
      <rPr>
        <b/>
        <sz val="11"/>
        <rFont val="Calibri"/>
        <family val="2"/>
      </rPr>
      <t>TEXAS ASSOCIATION OF SCHOOL BOARDS (TASB)</t>
    </r>
  </si>
  <si>
    <r>
      <rPr>
        <b/>
        <sz val="11"/>
        <rFont val="Calibri"/>
        <family val="2"/>
      </rPr>
      <t>TEXAS NETWORK OF YOUTH SERVICES</t>
    </r>
  </si>
  <si>
    <r>
      <rPr>
        <b/>
        <sz val="11"/>
        <rFont val="Calibri"/>
        <family val="2"/>
      </rPr>
      <t>TX HHSC CLL FEE (TX HEALTH AND HUMAN SERVICES CHILD CARE LICENSING</t>
    </r>
  </si>
  <si>
    <r>
      <rPr>
        <b/>
        <sz val="11"/>
        <rFont val="Calibri"/>
        <family val="2"/>
      </rPr>
      <t>PANERA BREAD</t>
    </r>
  </si>
  <si>
    <r>
      <rPr>
        <b/>
        <sz val="11"/>
        <rFont val="Calibri"/>
        <family val="2"/>
      </rPr>
      <t>PIZZA HUT</t>
    </r>
  </si>
  <si>
    <r>
      <rPr>
        <b/>
        <sz val="11"/>
        <rFont val="Calibri"/>
        <family val="2"/>
      </rPr>
      <t>KALAHARI RESORT</t>
    </r>
  </si>
  <si>
    <r>
      <rPr>
        <b/>
        <sz val="11"/>
        <rFont val="Calibri"/>
        <family val="2"/>
      </rPr>
      <t>BARNES &amp; NOBLE</t>
    </r>
  </si>
  <si>
    <r>
      <rPr>
        <b/>
        <sz val="11"/>
        <rFont val="Calibri"/>
        <family val="2"/>
      </rPr>
      <t>BLUE WILLOW BOOKSHOP</t>
    </r>
  </si>
  <si>
    <r>
      <rPr>
        <b/>
        <sz val="11"/>
        <rFont val="Calibri"/>
        <family val="2"/>
      </rPr>
      <t>DEMERIS BARBECUE</t>
    </r>
  </si>
  <si>
    <r>
      <rPr>
        <b/>
        <sz val="11"/>
        <rFont val="Calibri"/>
        <family val="2"/>
      </rPr>
      <t>FORWARD TIMES PUBLISHING</t>
    </r>
  </si>
  <si>
    <r>
      <rPr>
        <b/>
        <sz val="11"/>
        <rFont val="Calibri"/>
        <family val="2"/>
      </rPr>
      <t>GAYLORD TEXAN RESORT</t>
    </r>
  </si>
  <si>
    <r>
      <rPr>
        <b/>
        <sz val="11"/>
        <rFont val="Calibri"/>
        <family val="2"/>
      </rPr>
      <t>REGION 4 EDUCATION SERVICE CENTER</t>
    </r>
  </si>
  <si>
    <r>
      <rPr>
        <b/>
        <sz val="11"/>
        <rFont val="Calibri"/>
        <family val="2"/>
      </rPr>
      <t>MARIOTT/SHERATON/FAIRFIELD HOTELS AND RESORTS</t>
    </r>
  </si>
  <si>
    <r>
      <rPr>
        <b/>
        <sz val="11"/>
        <rFont val="Calibri"/>
        <family val="2"/>
      </rPr>
      <t>TCASE (TX COUNCIL OF ADMINISTRATORS OF SPECIAL EDUCATION)</t>
    </r>
  </si>
  <si>
    <r>
      <rPr>
        <b/>
        <sz val="11"/>
        <rFont val="Calibri"/>
        <family val="2"/>
      </rPr>
      <t>THE FRENCH CORNER CATERING</t>
    </r>
  </si>
  <si>
    <r>
      <rPr>
        <b/>
        <sz val="11"/>
        <rFont val="Calibri"/>
        <family val="2"/>
      </rPr>
      <t>FEDEX OFFICE</t>
    </r>
  </si>
  <si>
    <r>
      <rPr>
        <b/>
        <sz val="11"/>
        <rFont val="Calibri"/>
        <family val="2"/>
      </rPr>
      <t>H-E-B</t>
    </r>
  </si>
  <si>
    <r>
      <rPr>
        <b/>
        <sz val="11"/>
        <rFont val="Calibri"/>
        <family val="2"/>
      </rPr>
      <t>HILTON HOTELS/EMBASSY SUITES</t>
    </r>
  </si>
  <si>
    <r>
      <rPr>
        <b/>
        <sz val="11"/>
        <rFont val="Calibri"/>
        <family val="2"/>
      </rPr>
      <t>CITY OF HOUSTON SOLID WASTE MANAGEMENT</t>
    </r>
  </si>
  <si>
    <r>
      <rPr>
        <b/>
        <sz val="11"/>
        <rFont val="Calibri"/>
        <family val="2"/>
      </rPr>
      <t>CAPPA</t>
    </r>
  </si>
  <si>
    <r>
      <rPr>
        <b/>
        <sz val="11"/>
        <rFont val="Calibri"/>
        <family val="2"/>
      </rPr>
      <t>CENTER FOR JOB ORDER CONTRACTING EXCELLENCE</t>
    </r>
  </si>
  <si>
    <r>
      <rPr>
        <b/>
        <sz val="11"/>
        <rFont val="Calibri"/>
        <family val="2"/>
      </rPr>
      <t>CITY SUPPLY COMPANY</t>
    </r>
  </si>
  <si>
    <r>
      <rPr>
        <b/>
        <sz val="11"/>
        <rFont val="Calibri"/>
        <family val="2"/>
      </rPr>
      <t>ENTERPRISE RENT-A-CAR</t>
    </r>
  </si>
  <si>
    <r>
      <rPr>
        <b/>
        <sz val="11"/>
        <rFont val="Calibri"/>
        <family val="2"/>
      </rPr>
      <t>RIO GRANDE VALLEY PURCHASING</t>
    </r>
  </si>
  <si>
    <r>
      <rPr>
        <b/>
        <sz val="11"/>
        <rFont val="Calibri"/>
        <family val="2"/>
      </rPr>
      <t>GRAMMARLY, INC.</t>
    </r>
  </si>
  <si>
    <r>
      <rPr>
        <b/>
        <sz val="11"/>
        <rFont val="Calibri"/>
        <family val="2"/>
      </rPr>
      <t>SOUTHWEST AIRLINES</t>
    </r>
  </si>
  <si>
    <r>
      <rPr>
        <b/>
        <sz val="11"/>
        <rFont val="Calibri"/>
        <family val="2"/>
      </rPr>
      <t>SP*TRANSACTIONS (MISC.)</t>
    </r>
  </si>
  <si>
    <r>
      <rPr>
        <b/>
        <sz val="11"/>
        <rFont val="Calibri"/>
        <family val="2"/>
      </rPr>
      <t>CARRIER ENTERPRISE LLC</t>
    </r>
  </si>
  <si>
    <r>
      <rPr>
        <b/>
        <sz val="11"/>
        <rFont val="Calibri"/>
        <family val="2"/>
      </rPr>
      <t>HUNTON DISTRIBUTION</t>
    </r>
  </si>
  <si>
    <r>
      <rPr>
        <b/>
        <sz val="11"/>
        <rFont val="Calibri"/>
        <family val="2"/>
      </rPr>
      <t>MAACO</t>
    </r>
  </si>
  <si>
    <r>
      <rPr>
        <b/>
        <sz val="11"/>
        <rFont val="Calibri"/>
        <family val="2"/>
      </rPr>
      <t>THE COUNCIL FOR PROFESSIONAL RECOGNITION</t>
    </r>
  </si>
  <si>
    <r>
      <rPr>
        <b/>
        <sz val="11"/>
        <rFont val="Calibri"/>
        <family val="2"/>
      </rPr>
      <t>THE PLANTATION CATERING</t>
    </r>
  </si>
  <si>
    <r>
      <rPr>
        <b/>
        <sz val="11"/>
        <rFont val="Calibri"/>
        <family val="2"/>
      </rPr>
      <t>ZIPRECRUITER, INC.</t>
    </r>
  </si>
  <si>
    <r>
      <rPr>
        <b/>
        <sz val="11"/>
        <rFont val="Calibri"/>
        <family val="2"/>
      </rPr>
      <t>MCALISTER'S DELI</t>
    </r>
  </si>
  <si>
    <r>
      <rPr>
        <b/>
        <sz val="11"/>
        <rFont val="Calibri"/>
        <family val="2"/>
      </rPr>
      <t>PAPPAS BAR-B-Q</t>
    </r>
  </si>
  <si>
    <r>
      <rPr>
        <b/>
        <sz val="11"/>
        <rFont val="Calibri"/>
        <family val="2"/>
      </rPr>
      <t>SHELL OIL</t>
    </r>
  </si>
  <si>
    <r>
      <rPr>
        <b/>
        <sz val="11"/>
        <rFont val="Calibri"/>
        <family val="2"/>
      </rPr>
      <t>WPY*TRANSACTIONS MISC. (WEPAY)</t>
    </r>
  </si>
  <si>
    <r>
      <rPr>
        <sz val="11"/>
        <rFont val="Calibri"/>
        <family val="2"/>
      </rPr>
      <t>Total Vendor Charges &gt; $2,000</t>
    </r>
  </si>
  <si>
    <r>
      <rPr>
        <sz val="11"/>
        <rFont val="Calibri"/>
        <family val="2"/>
      </rPr>
      <t>Total Vendor Charges &lt; $2,000</t>
    </r>
  </si>
  <si>
    <r>
      <rPr>
        <b/>
        <sz val="11"/>
        <rFont val="Calibri"/>
        <family val="2"/>
      </rPr>
      <t>Total Year-to-Date Vendor Charges</t>
    </r>
  </si>
  <si>
    <t>Procurement Card Report - August 2021</t>
  </si>
  <si>
    <t>Description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</si>
  <si>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</si>
  <si>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</si>
  <si>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</si>
  <si>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</si>
  <si>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</si>
  <si>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</si>
  <si>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</si>
  <si>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</si>
  <si>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</si>
  <si>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</si>
  <si>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</si>
  <si>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</si>
  <si>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</si>
  <si>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</si>
  <si>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</si>
  <si>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</si>
  <si>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</si>
  <si>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</si>
  <si>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</si>
  <si>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</si>
  <si>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</si>
  <si>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</si>
  <si>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</si>
  <si>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</si>
  <si>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</si>
  <si>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</si>
  <si>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</si>
  <si>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</si>
  <si>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</si>
  <si>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</si>
  <si>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</si>
  <si>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</si>
  <si>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</si>
  <si>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</si>
  <si>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</si>
  <si>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</si>
  <si>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</si>
  <si>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</si>
  <si>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</si>
  <si>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</si>
  <si>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</si>
  <si>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</si>
  <si>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</si>
  <si>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</si>
  <si>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</si>
  <si>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</si>
  <si>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</si>
  <si>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</si>
  <si>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</si>
  <si>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HCDE Procurement Card Report</t>
  </si>
  <si>
    <t>September Statement</t>
  </si>
  <si>
    <t>001 - Superintendent's Office</t>
  </si>
  <si>
    <t>2021-08-06</t>
  </si>
  <si>
    <t>HOUSTON NW CHAMBER</t>
  </si>
  <si>
    <t>64940000</t>
  </si>
  <si>
    <t>Conference registration &amp; fees</t>
  </si>
  <si>
    <t>2021-08-13</t>
  </si>
  <si>
    <t>PAPPADEAUX SEAFOOD #76</t>
  </si>
  <si>
    <t>64150000</t>
  </si>
  <si>
    <t>Business meeting lunch</t>
  </si>
  <si>
    <t>2021-08-23</t>
  </si>
  <si>
    <t>HICKORY HOLLOW RESTAUR</t>
  </si>
  <si>
    <t>Business meeting meal</t>
  </si>
  <si>
    <t>PREMIER PARKING - 1102</t>
  </si>
  <si>
    <t>64170000</t>
  </si>
  <si>
    <t>Local mileage</t>
  </si>
  <si>
    <t>2021-08-24</t>
  </si>
  <si>
    <t>GRACES ON KIRBY</t>
  </si>
  <si>
    <t>2021-09-02</t>
  </si>
  <si>
    <t>HARRYS RESTAURANT HOUS</t>
  </si>
  <si>
    <t>2021-09-03</t>
  </si>
  <si>
    <t>TASTE OF TEXAS</t>
  </si>
  <si>
    <t>WM SUPERCENTER #4526</t>
  </si>
  <si>
    <t>64180000</t>
  </si>
  <si>
    <t>Business meeting refreshments</t>
  </si>
  <si>
    <t>2021-09-04</t>
  </si>
  <si>
    <t>AMAZON PRIME*259DY4920</t>
  </si>
  <si>
    <t>64970000</t>
  </si>
  <si>
    <t>Membership dues</t>
  </si>
  <si>
    <t>005 - Center for Safe and Secure Schools</t>
  </si>
  <si>
    <t>THE ESCAPE GAME HOUSTO</t>
  </si>
  <si>
    <t>64990000</t>
  </si>
  <si>
    <t>Entrance Fee (Division Retreat) Escape Room</t>
  </si>
  <si>
    <t>2021-08-09</t>
  </si>
  <si>
    <t>JASON'S DELI TNY 028</t>
  </si>
  <si>
    <t>Lunch for Team Meeting</t>
  </si>
  <si>
    <t>2021-08-11</t>
  </si>
  <si>
    <t>J. HARDING &amp; CO</t>
  </si>
  <si>
    <t>Shirt for Team Member</t>
  </si>
  <si>
    <t>2021-08-12</t>
  </si>
  <si>
    <t>PAPPASITO'S CANTINA 32</t>
  </si>
  <si>
    <t>2021-08-17</t>
  </si>
  <si>
    <t>BUTLER BUSINESS PRODUC</t>
  </si>
  <si>
    <t>63990000</t>
  </si>
  <si>
    <t>Office Supplies</t>
  </si>
  <si>
    <t>2021-08-18</t>
  </si>
  <si>
    <t>2021-08-20</t>
  </si>
  <si>
    <t>TACO CABANA 20402</t>
  </si>
  <si>
    <t>Breakfast - Interdivisional Meeting</t>
  </si>
  <si>
    <t>PAYPAL *HOUSTONAREA</t>
  </si>
  <si>
    <t>HAABSE Membership Dues</t>
  </si>
  <si>
    <t>2021-08-25</t>
  </si>
  <si>
    <t>Credit for Office Supplies</t>
  </si>
  <si>
    <t>2021-08-31</t>
  </si>
  <si>
    <t>TASA AUTHNET</t>
  </si>
  <si>
    <t>Mem Dues J Andrews - TASA &amp; TCWSE</t>
  </si>
  <si>
    <t>2021-09-01</t>
  </si>
  <si>
    <t>SOUTHWES  5261426947823</t>
  </si>
  <si>
    <t>64130000</t>
  </si>
  <si>
    <t>Flight to LAX for National Conference</t>
  </si>
  <si>
    <t>010 - Board of Trustees</t>
  </si>
  <si>
    <t>AMERICAN  0012193863753</t>
  </si>
  <si>
    <t>64190002</t>
  </si>
  <si>
    <t>Airfare - TASA TASB Convention for Amy Hinojosa</t>
  </si>
  <si>
    <t>UBER   EATS</t>
  </si>
  <si>
    <t>Lunch for Board - 08/13/2021 Gov't Relations Mtg</t>
  </si>
  <si>
    <t>ALONTI CAFE &amp; CATERING</t>
  </si>
  <si>
    <t>Business meeting meal - board meeting</t>
  </si>
  <si>
    <t>THE PLANTATION CATERIN</t>
  </si>
  <si>
    <t>2021-08-21</t>
  </si>
  <si>
    <t>AMAZON.COM*2D5097GY2</t>
  </si>
  <si>
    <t>63940002</t>
  </si>
  <si>
    <t>Office Tech Supplies (printer) for Venetia Baldwin</t>
  </si>
  <si>
    <t>2021-08-22</t>
  </si>
  <si>
    <t>AMAZON.COM*2D43H1990</t>
  </si>
  <si>
    <t>Office Tech Supplies (hard drive)- Venetia Baldwin</t>
  </si>
  <si>
    <t>AMERICAN  0012198445570</t>
  </si>
  <si>
    <t>Airfare - TASA TASB Convention for Andrea Duhon</t>
  </si>
  <si>
    <t>Report date: 10/11/2021</t>
  </si>
  <si>
    <t>Page 1 of 23</t>
  </si>
  <si>
    <t>HCDE Procurement Card Report - September Statement</t>
  </si>
  <si>
    <t>011 - Assistant Superintendent-Parker</t>
  </si>
  <si>
    <t>2021-08-10</t>
  </si>
  <si>
    <t>SQ *DAMON WEST, LLC</t>
  </si>
  <si>
    <t>63290000</t>
  </si>
  <si>
    <t>Reading Materials for Senior Directors</t>
  </si>
  <si>
    <t>CAPTAIN TOMS RESTAURAN</t>
  </si>
  <si>
    <t>Business Meeting Meal Jonathan Parker</t>
  </si>
  <si>
    <t>2021-08-19</t>
  </si>
  <si>
    <t>Virtual Tech Day Tshirts for Schools Division</t>
  </si>
  <si>
    <t>AMAZON.COM*2D3FM4692</t>
  </si>
  <si>
    <t>Reading Materials Jonathan Parker</t>
  </si>
  <si>
    <t>AMZN MKTP US*2D0341DQ2</t>
  </si>
  <si>
    <t>2021-08-26</t>
  </si>
  <si>
    <t>AMZN MKTP US*257WA6JF1</t>
  </si>
  <si>
    <t>2021-08-27</t>
  </si>
  <si>
    <t>BONCHON</t>
  </si>
  <si>
    <t>2021-08-28</t>
  </si>
  <si>
    <t>AMZN MKTP US*2D3XI7US2</t>
  </si>
  <si>
    <t>012 - Assistant Superintendent-McLeod</t>
  </si>
  <si>
    <t>AMZN MKTP US*2D37J3JK1</t>
  </si>
  <si>
    <t>Supplies</t>
  </si>
  <si>
    <t>AMZN MKTP US*2D9J55AA1</t>
  </si>
  <si>
    <t>TEQUILA LOPEZ MEXICAN</t>
  </si>
  <si>
    <t>Business Lunch Meeting 8/12/21</t>
  </si>
  <si>
    <t>CRACKER BARREL #172 BA</t>
  </si>
  <si>
    <t>Business Breakfast Meeting 8/12/21</t>
  </si>
  <si>
    <t>2021-08-14</t>
  </si>
  <si>
    <t>AMZN MKTP US*2D7KM4JX0</t>
  </si>
  <si>
    <t>2021-08-16</t>
  </si>
  <si>
    <t>AMAZON PRIME*2D0IH7CU2</t>
  </si>
  <si>
    <t>Membership Dues</t>
  </si>
  <si>
    <t>SALTGRASS N FWY HOUSTO</t>
  </si>
  <si>
    <t>Business Lunch Meeting 8/17/21</t>
  </si>
  <si>
    <t>AMZN MKTP US*2D9JF5SJ1</t>
  </si>
  <si>
    <t>PAPPAS DELIVERY</t>
  </si>
  <si>
    <t>Breakfast HCDE Convocation Watch Meeting</t>
  </si>
  <si>
    <t>Lunch for E&amp;E Budget Meeting 8/23/21</t>
  </si>
  <si>
    <t>WAL-MART #4526</t>
  </si>
  <si>
    <t>Refreshments for E&amp;E Business Meeting 8/23/21</t>
  </si>
  <si>
    <t>AMZN MKTP US*250KJ5380</t>
  </si>
  <si>
    <t>2021-08-29</t>
  </si>
  <si>
    <t>AMZN MKTP US*258150PU0</t>
  </si>
  <si>
    <t>OFFICE DEPOT #2809</t>
  </si>
  <si>
    <t>AMZN MKTP US*250RI95W1</t>
  </si>
  <si>
    <t>AMZN MKTP US*253KP5MZ1</t>
  </si>
  <si>
    <t>IN *NATIONAL ALLIANCE</t>
  </si>
  <si>
    <t>64140000</t>
  </si>
  <si>
    <t>Reg fee for CJ Rodgers 49th Annual NABSE Conf,</t>
  </si>
  <si>
    <t>Refreshments for E&amp;E LT Meeting 9/7/21</t>
  </si>
  <si>
    <t>Page 2 of 23</t>
  </si>
  <si>
    <t>014 - Alternative Teacher Certification</t>
  </si>
  <si>
    <t>2021-08-05</t>
  </si>
  <si>
    <t>NATIONAL CAREER FAIRS</t>
  </si>
  <si>
    <t>64960000</t>
  </si>
  <si>
    <t>ADV, BIDS &amp; NOTICES - ECA - LIDIA ZATOPEK</t>
  </si>
  <si>
    <t>2021-08-30</t>
  </si>
  <si>
    <t>WWW.NBPTS.ORG</t>
  </si>
  <si>
    <t>63910000</t>
  </si>
  <si>
    <t>INSTRUCTIONAL MATERIALS - ECA - LIDIA ZATOPEK</t>
  </si>
  <si>
    <t>AMZN MKTP US*255XX0LB2</t>
  </si>
  <si>
    <t>general supplies - ECA - Lidia Zatopek</t>
  </si>
  <si>
    <t>Page 3 of 23</t>
  </si>
  <si>
    <t>030 - Human Resources</t>
  </si>
  <si>
    <t>2021-07-26</t>
  </si>
  <si>
    <t>Promotional Items</t>
  </si>
  <si>
    <t>INDEED</t>
  </si>
  <si>
    <t>Job Advertisement - R. Torres</t>
  </si>
  <si>
    <t>IDENTOGO - TX FINGERPR</t>
  </si>
  <si>
    <t>62990000</t>
  </si>
  <si>
    <t>Fingerprinting for applicant</t>
  </si>
  <si>
    <t>Job advertisement - R. Torres</t>
  </si>
  <si>
    <t>IDENTOGO</t>
  </si>
  <si>
    <t>TARGET        00020933</t>
  </si>
  <si>
    <t>employee of the month supplies</t>
  </si>
  <si>
    <t>Office supplies</t>
  </si>
  <si>
    <t>ACADEMY AWARDS TROPHIE</t>
  </si>
  <si>
    <t>64950004</t>
  </si>
  <si>
    <t>Retirement plaque</t>
  </si>
  <si>
    <t>EQF*TALX CORPORATION</t>
  </si>
  <si>
    <t>Employment verification</t>
  </si>
  <si>
    <t>SAMS CLUB #4769</t>
  </si>
  <si>
    <t>Recruitment giveaways/supplies</t>
  </si>
  <si>
    <t>Job Posting Advertisement - R. Torres</t>
  </si>
  <si>
    <t>AMZN MKTP US*258DG3JV1</t>
  </si>
  <si>
    <t>COVID testing Supplies</t>
  </si>
  <si>
    <t>ZIPRECRUITER, INC.</t>
  </si>
  <si>
    <t>Job posting advertisement - L. Nilon</t>
  </si>
  <si>
    <t>AMZN MKTP US*2D8LE42E2</t>
  </si>
  <si>
    <t>COVID testing supplies</t>
  </si>
  <si>
    <t>AMZN MKTP US*2D27Y22G2</t>
  </si>
  <si>
    <t>USPS PO 4801740017</t>
  </si>
  <si>
    <t>64980000</t>
  </si>
  <si>
    <t>Postage</t>
  </si>
  <si>
    <t>HOUSTON HUMAN RESOURCE</t>
  </si>
  <si>
    <t>Webinar training - N. Truitt</t>
  </si>
  <si>
    <t>Job posting advertisement - R. Torres</t>
  </si>
  <si>
    <t>AMZN MKTP US*256482KA1</t>
  </si>
  <si>
    <t>Refund - Job posting advertisement - L. Nilon</t>
  </si>
  <si>
    <t>AMZN MKTP US*2558D9EO2</t>
  </si>
  <si>
    <t>Page 4 of 23</t>
  </si>
  <si>
    <t>050 - Business Support Services</t>
  </si>
  <si>
    <t>2021-08-04</t>
  </si>
  <si>
    <t>CHICK-FIL-A #02820</t>
  </si>
  <si>
    <t>FOG TRAINING LUNCH PROVIDED FOR PRESENTERS 8/4/21</t>
  </si>
  <si>
    <t>RIO GRANDE VALLEY PURC</t>
  </si>
  <si>
    <t>C.TOLBERT PUB ED SEMINAR REGISTRATION</t>
  </si>
  <si>
    <t>E.JOHNSON PUB ED SEMINAR REGISTRATION</t>
  </si>
  <si>
    <t>TSBPA IND LIC RENEW</t>
  </si>
  <si>
    <t>JAMEZCUA TX STATE BOARD OF PUBLIC ACCOUNTANCY RENE</t>
  </si>
  <si>
    <t>4IMPRINT</t>
  </si>
  <si>
    <t>RETREAT ITEMS FOR BUS SVCS STAFF</t>
  </si>
  <si>
    <t>APT US&amp;C</t>
  </si>
  <si>
    <t>JAMEZCUA ASSOC PUB TREASURER WEBINAR 9/9/2021</t>
  </si>
  <si>
    <t>AMAZON.COM*2D04E6FD2</t>
  </si>
  <si>
    <t>HAND SANITIZER BUS OFF STAFF RETREAT</t>
  </si>
  <si>
    <t>OFFICE DEPOT #2093</t>
  </si>
  <si>
    <t>OFFICE SUPPLIES FOR BUS SVCS</t>
  </si>
  <si>
    <t>JOANN STORES #2292</t>
  </si>
  <si>
    <t>RETREAT ITEMS FOR BUS SVCS STAFF MASKS</t>
  </si>
  <si>
    <t>WAL-MART #5959</t>
  </si>
  <si>
    <t>BUS SVCS RETREAT ITEMS FOR STAFF</t>
  </si>
  <si>
    <t>INK OFFICE SUPPLIES FOR PAYROLL</t>
  </si>
  <si>
    <t>INTUIT *</t>
  </si>
  <si>
    <t>63970000</t>
  </si>
  <si>
    <t>SRITCHIE QUICKBOOKS SUBSCRIPTION</t>
  </si>
  <si>
    <t>WM SUPERCENTER #5959</t>
  </si>
  <si>
    <t>SUPPLIES FOR JAMEZCUA'S OFFICE</t>
  </si>
  <si>
    <t>CREDIT FOR RETURN ON THE WRONG ITEM PURCHASED</t>
  </si>
  <si>
    <t>INDIOS TACO HOUSE</t>
  </si>
  <si>
    <t>BUS SVCS RETREAT BREAKFAST</t>
  </si>
  <si>
    <t>DEMERIS BARBECUE - SHE</t>
  </si>
  <si>
    <t>BUS SVCS RETREAT LUNCH</t>
  </si>
  <si>
    <t>H-E-B #473</t>
  </si>
  <si>
    <t>BUS SVCS RETREAT REFRESHMENTS</t>
  </si>
  <si>
    <t>CHICK-FIL-A #03184</t>
  </si>
  <si>
    <t>CREDIT FOR TAX CHARGED ON PREVIOUS PURCHASE</t>
  </si>
  <si>
    <t>TASBO</t>
  </si>
  <si>
    <t>TASBO 2022 AWARD OF MERIT FOR PURCHASING OPERATION</t>
  </si>
  <si>
    <t>EIG*CONSTANTCONTACT.CO</t>
  </si>
  <si>
    <t>63970038</t>
  </si>
  <si>
    <t>CONSTANT CONTACT SUBSCRIPTION FOR SFC</t>
  </si>
  <si>
    <t>Page 5 of 23</t>
  </si>
  <si>
    <t>083 - Facilities Support Services</t>
  </si>
  <si>
    <t>THE HOME DEPOT #0577</t>
  </si>
  <si>
    <t>63190000</t>
  </si>
  <si>
    <t>Maintenance  supplies - Facilities</t>
  </si>
  <si>
    <t>Maintenance supplies - Facilities</t>
  </si>
  <si>
    <t>EXXONMOBIL    47942693</t>
  </si>
  <si>
    <t>63110000</t>
  </si>
  <si>
    <t>Gas unit #46 - Facilities</t>
  </si>
  <si>
    <t>O'REILLY AUTO PARTS 48</t>
  </si>
  <si>
    <t>63170000</t>
  </si>
  <si>
    <t>Vehicle parts unit 38 - Facilities</t>
  </si>
  <si>
    <t>H-E-B #737</t>
  </si>
  <si>
    <t>Safety Meeting drinks and snacks</t>
  </si>
  <si>
    <t>Membership - Facilities</t>
  </si>
  <si>
    <t>STOKES HARDWARE  AND S</t>
  </si>
  <si>
    <t>63150000</t>
  </si>
  <si>
    <t>Building supplies and materials for 6300</t>
  </si>
  <si>
    <t>EXXONMOBIL    47943683</t>
  </si>
  <si>
    <t>Gas unit #39 -Facilities</t>
  </si>
  <si>
    <t>ONE STOP MUFFLER SHOP</t>
  </si>
  <si>
    <t>62470000</t>
  </si>
  <si>
    <t>Vehicle inspection unit 46 - Facilities</t>
  </si>
  <si>
    <t>THE HOME DEPOT #6501</t>
  </si>
  <si>
    <t>HARRIS COUNTY TX - SCA</t>
  </si>
  <si>
    <t>Vehicle registration unit45&amp; 46 - Facilities</t>
  </si>
  <si>
    <t>Vehicle inspection unit 45 - Facilities</t>
  </si>
  <si>
    <t>ALAMO TAMALE COMPANY</t>
  </si>
  <si>
    <t>Facilities Safety Meeting</t>
  </si>
  <si>
    <t>2021-08-07</t>
  </si>
  <si>
    <t>FWB BUNKER HILL</t>
  </si>
  <si>
    <t>Facilities Safety Meeting - lunch</t>
  </si>
  <si>
    <t>Vehicle inspection unit 20- Facilities</t>
  </si>
  <si>
    <t>Vehicle inspection unit 2 - Facilities</t>
  </si>
  <si>
    <t>O'REILLY AUTO PARTS 40</t>
  </si>
  <si>
    <t>Vehicle parts unit 16 - Facilities</t>
  </si>
  <si>
    <t>HAYES TRUCK GROUP</t>
  </si>
  <si>
    <t>Vehicle parts unit 16- Facilities</t>
  </si>
  <si>
    <t>O'REILLY AUTO PARTS 11</t>
  </si>
  <si>
    <t>vehicle parts unit 16 - Facilities</t>
  </si>
  <si>
    <t>JOHNSON SUPPLY PASADEN</t>
  </si>
  <si>
    <t>GRAINGER</t>
  </si>
  <si>
    <t>Supplies to fix restroom / 6300</t>
  </si>
  <si>
    <t>Misc building supplies &amp; materials for 6300</t>
  </si>
  <si>
    <t>CHEVRON 0108129</t>
  </si>
  <si>
    <t>Fuel Unit # 31</t>
  </si>
  <si>
    <t>Fuel for Unit #41</t>
  </si>
  <si>
    <t>Car Registration unit 20 - Facilities</t>
  </si>
  <si>
    <t>SAMS CLUB RENEWAL</t>
  </si>
  <si>
    <t>Sam's membership renewal for Facilities</t>
  </si>
  <si>
    <t>Car Registration fees unit 20 - Facilities</t>
  </si>
  <si>
    <t>THE HOME DEPOT #0569</t>
  </si>
  <si>
    <t>Misc maintenance supplies</t>
  </si>
  <si>
    <t>Unit 50 Fuel</t>
  </si>
  <si>
    <t>Vehicle part unit #16 - Facilities</t>
  </si>
  <si>
    <t>JOHNSTONE SUPPLY OF HO</t>
  </si>
  <si>
    <t>Building supplies - NPO</t>
  </si>
  <si>
    <t>ACADEMY SPORTS #35</t>
  </si>
  <si>
    <t>Special events cooler</t>
  </si>
  <si>
    <t>Lunch for Architect Presentations Meeting 8/10/21</t>
  </si>
  <si>
    <t>0692-AUTOPLUS</t>
  </si>
  <si>
    <t>Vehicle part unit #21 - Facilities</t>
  </si>
  <si>
    <t>LIYAKAT FUEL AND CON</t>
  </si>
  <si>
    <t>Breakroom supplies / Building supplies</t>
  </si>
  <si>
    <t>Misc breakroom supplies for 6300</t>
  </si>
  <si>
    <t>Shop supplies - Facilities</t>
  </si>
  <si>
    <t>Page 6 of 23</t>
  </si>
  <si>
    <t>SHELL OIL 12376866005</t>
  </si>
  <si>
    <t>Gas unit 46 - Facilities</t>
  </si>
  <si>
    <t>AMZN MKTP US*2P3N36K52</t>
  </si>
  <si>
    <t>O'REILLY AUTO PARTS 46</t>
  </si>
  <si>
    <t>Vehicle parts unit #25 - Facilities</t>
  </si>
  <si>
    <t>Car Inspection unit 39 - Facilities</t>
  </si>
  <si>
    <t>Car Inspection unit 25 - Facilities</t>
  </si>
  <si>
    <t>Car registration unit 25 - Facilities</t>
  </si>
  <si>
    <t>Car registration fee unit#25 - Facilities</t>
  </si>
  <si>
    <t>THE HOME DEPOT #6985</t>
  </si>
  <si>
    <t>EXXONMOBIL    47937743</t>
  </si>
  <si>
    <t>Gas unit 42 - Facilities</t>
  </si>
  <si>
    <t>Maintenance supplies</t>
  </si>
  <si>
    <t>LOWES #00681*</t>
  </si>
  <si>
    <t>EXXONMOBIL    48250229</t>
  </si>
  <si>
    <t>Gas unit# 26 - Facilities</t>
  </si>
  <si>
    <t>CHEVRON 0373680</t>
  </si>
  <si>
    <t>Gas unit#46 - Facilities</t>
  </si>
  <si>
    <t>63180000</t>
  </si>
  <si>
    <t>Cleaning supplies for 6005 Westview</t>
  </si>
  <si>
    <t>Custodial supplies</t>
  </si>
  <si>
    <t>HUNTON DISTRIBUTION -</t>
  </si>
  <si>
    <t>FISCHER S HAREWARE 121</t>
  </si>
  <si>
    <t>Items needed for La Porte Head Start</t>
  </si>
  <si>
    <t>FASTSIGNS</t>
  </si>
  <si>
    <t>MAACO OF AIRLINE</t>
  </si>
  <si>
    <t>Van collision repair/paint #35-Facilities</t>
  </si>
  <si>
    <t>Vehicle part - Facilities</t>
  </si>
  <si>
    <t>Fuel Unit #25</t>
  </si>
  <si>
    <t>EXPRESS TRUCK STOP</t>
  </si>
  <si>
    <t>Gas unit#44 - Facilities</t>
  </si>
  <si>
    <t>Facilities Team Building</t>
  </si>
  <si>
    <t>Supplies for the restroom / 5th floor Conf Center</t>
  </si>
  <si>
    <t>UNITED REFRIG BR #92</t>
  </si>
  <si>
    <t>THE HOME DEPOT #0566</t>
  </si>
  <si>
    <t>Facilities Team Bldg meeting / breakfast</t>
  </si>
  <si>
    <t>shop supplies - Facilities</t>
  </si>
  <si>
    <t>Car Inspection unit 44 - Facilities</t>
  </si>
  <si>
    <t>Car Inspection unit 26 - Facilities</t>
  </si>
  <si>
    <t>Car Inspection unit 16,47 - Facilities</t>
  </si>
  <si>
    <t>GUARDIAN REPAIR &amp; PART</t>
  </si>
  <si>
    <t>EXXONMOBIL    48291645</t>
  </si>
  <si>
    <t>Gas unit 40 - Facilities</t>
  </si>
  <si>
    <t>Car Inspection unit 3 - Facilities</t>
  </si>
  <si>
    <t>UNITED REFRIG BR #83</t>
  </si>
  <si>
    <t>Building/Breakroom Supplies 6300</t>
  </si>
  <si>
    <t>AMAZON.COM*258DC7FU1</t>
  </si>
  <si>
    <t>Misc building supplies and materials</t>
  </si>
  <si>
    <t>Building/Breakroom supplies for 6300</t>
  </si>
  <si>
    <t>Page 7 of 23</t>
  </si>
  <si>
    <t>TRIPLES STEEL HOLDIN</t>
  </si>
  <si>
    <t>6300 Irvington / lobby</t>
  </si>
  <si>
    <t>Fuel Unit #31</t>
  </si>
  <si>
    <t>Car Inspection unit 43 - Facilities</t>
  </si>
  <si>
    <t>Car Inspection unit 6 - Facilities</t>
  </si>
  <si>
    <t>CHEVRON 0108103</t>
  </si>
  <si>
    <t>Registration 26 &amp; 3- Facilities</t>
  </si>
  <si>
    <t>Registration 16,47 &amp;29 - Facilities</t>
  </si>
  <si>
    <t>SQ *EZ HOSE AND FITTIN</t>
  </si>
  <si>
    <t>Vehicle part unit 16 - Facilities</t>
  </si>
  <si>
    <t>Car Inspection unit 43,44,6 - Facilities</t>
  </si>
  <si>
    <t>Registration fee unit 16,47&amp; 29 - Facilities</t>
  </si>
  <si>
    <t>Registration fee 26,3 - Facilities</t>
  </si>
  <si>
    <t>AMZN MKTP US*252NL8PL0</t>
  </si>
  <si>
    <t>Building supplies 6300</t>
  </si>
  <si>
    <t>H.L. FLAKE COMPANY</t>
  </si>
  <si>
    <t>POWER MART ALVIN</t>
  </si>
  <si>
    <t>Breakroom/Building supplies</t>
  </si>
  <si>
    <t>Registration fee unit 26,3 -Facilities</t>
  </si>
  <si>
    <t>Registration unit 26, 3 - Facilities</t>
  </si>
  <si>
    <t>EXXONMOBIL    47938329</t>
  </si>
  <si>
    <t>Gas unit #32 - Facilities</t>
  </si>
  <si>
    <t>car parts unit 29 - Facilities</t>
  </si>
  <si>
    <t>THOMAS BUS GULF COAST</t>
  </si>
  <si>
    <t>Car parts unit 37 - Facilities</t>
  </si>
  <si>
    <t>NORTHERN TOOL EQUIP TX</t>
  </si>
  <si>
    <t>Car parts unit 37 -Facilities</t>
  </si>
  <si>
    <t>EXXONMOBIL    48354922</t>
  </si>
  <si>
    <t>Gas unit 44 - Facilities</t>
  </si>
  <si>
    <t>Building supplies and materials 6300</t>
  </si>
  <si>
    <t>Fuel Unit #49</t>
  </si>
  <si>
    <t>Building/Breakroom Supplies</t>
  </si>
  <si>
    <t>Page 8 of 23</t>
  </si>
  <si>
    <t>084 - Facilities Operations</t>
  </si>
  <si>
    <t>HOUSTON BEARING &amp; SUPP</t>
  </si>
  <si>
    <t>Building supplies - ABS East</t>
  </si>
  <si>
    <t>CITY SUPPLY COMPANY, I</t>
  </si>
  <si>
    <t>Building supplies (Credit)- ABS East</t>
  </si>
  <si>
    <t>PPG PAINTS 9618</t>
  </si>
  <si>
    <t>Building supplies - ABS West</t>
  </si>
  <si>
    <t>Credit - ABS East</t>
  </si>
  <si>
    <t>Building supplies - Highpoint East</t>
  </si>
  <si>
    <t>THE HOME DEPOT #6510</t>
  </si>
  <si>
    <t>Buildings supplies - Fortis</t>
  </si>
  <si>
    <t>CARRIER ENTERPRISE LLC</t>
  </si>
  <si>
    <t>Building Supplies -- ABS East</t>
  </si>
  <si>
    <t>JOHNSON SUPPLY   N SHE</t>
  </si>
  <si>
    <t>SHERWIN WILLIAMS 70745</t>
  </si>
  <si>
    <t>Building supplies - Fortis</t>
  </si>
  <si>
    <t>CE HOUSTON SE</t>
  </si>
  <si>
    <t>Buildings supplies - ABS East</t>
  </si>
  <si>
    <t>Buildings Supplies - ABS East</t>
  </si>
  <si>
    <t>089 - Choice Facility Partners</t>
  </si>
  <si>
    <t>HOTELBOOKINGSERVFEE</t>
  </si>
  <si>
    <t>64110000</t>
  </si>
  <si>
    <t>Credit for cancel of reservation</t>
  </si>
  <si>
    <t>TASBO 2021 School Operations Conference</t>
  </si>
  <si>
    <t>HUBSPOT INC.</t>
  </si>
  <si>
    <t>Subscription for CRM usage-Choice Partners</t>
  </si>
  <si>
    <t>NIGP - IWEB</t>
  </si>
  <si>
    <t>62650000</t>
  </si>
  <si>
    <t>Virtual forum 2021 booth cost NIGP</t>
  </si>
  <si>
    <t>Office supplies for Choice Partners</t>
  </si>
  <si>
    <t>Freight charges for our supplies</t>
  </si>
  <si>
    <t>FORWARD TIMES PUBLISHI</t>
  </si>
  <si>
    <t>ADVERTISEMENT FOR RFP#21/075MJ</t>
  </si>
  <si>
    <t>INFORMACION PUBLISHING</t>
  </si>
  <si>
    <t>64960005</t>
  </si>
  <si>
    <t>R Salazar shirts</t>
  </si>
  <si>
    <t>Operations conference</t>
  </si>
  <si>
    <t>Page 9 of 23</t>
  </si>
  <si>
    <t>089 - Choice Partners</t>
  </si>
  <si>
    <t>TIA MARIA MEXICAN REST</t>
  </si>
  <si>
    <t>Choice Partners Podcast Planning Meeting</t>
  </si>
  <si>
    <t>Food for 22-24 Supply Catalog Committee Members</t>
  </si>
  <si>
    <t>Purchasing Academy for TASBO</t>
  </si>
  <si>
    <t>Supplies for new CP Team Member.</t>
  </si>
  <si>
    <t>AMZN MKTP US*250BE9X30</t>
  </si>
  <si>
    <t>Headphones for Virtual Training and Conferences.</t>
  </si>
  <si>
    <t>TASBO Annual Membership - SKendrick</t>
  </si>
  <si>
    <t>7-ELEVEN 41682</t>
  </si>
  <si>
    <t>Gas for trip to TAC Legislative conference</t>
  </si>
  <si>
    <t>TEXAS PUBLIC PURCHASIN</t>
  </si>
  <si>
    <t>2021 TxPPA Fall Conference-Exhibitor Booth Only</t>
  </si>
  <si>
    <t>ENTERPRISE RENT-A-CAR</t>
  </si>
  <si>
    <t>JWachs rent car for TAC Legislative conference</t>
  </si>
  <si>
    <t>MURPHY6717ATWALMART</t>
  </si>
  <si>
    <t>Plaques for 22-24 Supply Catalog Committee Members</t>
  </si>
  <si>
    <t>UNITED    01623661116346</t>
  </si>
  <si>
    <t>Buckeye Meeting - Kristi Nichols</t>
  </si>
  <si>
    <t>UNITED    01623661116350</t>
  </si>
  <si>
    <t>Buckeye Meeting - Jeff Drury</t>
  </si>
  <si>
    <t>FAIRMONT AUSTIN</t>
  </si>
  <si>
    <t>JWachs hotel for TAC Legislative Conference</t>
  </si>
  <si>
    <t>090 - Technology Support Services</t>
  </si>
  <si>
    <t>KAHOOT! AS</t>
  </si>
  <si>
    <t>New software- It Training</t>
  </si>
  <si>
    <t>AMZN MKTP US</t>
  </si>
  <si>
    <t>Supply Item - Return</t>
  </si>
  <si>
    <t>AMZN MKTP US*2P80M16T2</t>
  </si>
  <si>
    <t>2021-08-15</t>
  </si>
  <si>
    <t>AMZN MKTP US*2D2BH1ER0</t>
  </si>
  <si>
    <t>Supply Item - iPad accessories</t>
  </si>
  <si>
    <t>AMZN MKTP US*2P8340WS2</t>
  </si>
  <si>
    <t>AMZN MKTP US*2D0U456L0</t>
  </si>
  <si>
    <t>Supply Item - f/CManning</t>
  </si>
  <si>
    <t>AMZN MKTP US*2D8BF26M0</t>
  </si>
  <si>
    <t>Supply Item - iPad accessory</t>
  </si>
  <si>
    <t>IN *COLOR ONE SYSTEMS,</t>
  </si>
  <si>
    <t>63960000</t>
  </si>
  <si>
    <t>Business Card- IT Training</t>
  </si>
  <si>
    <t>SNUG</t>
  </si>
  <si>
    <t>Conference Registration for 2021 SNUG- D. Goza</t>
  </si>
  <si>
    <t>092 - Marketing Services</t>
  </si>
  <si>
    <t>Marketing &amp; Client Eng. Email Service System</t>
  </si>
  <si>
    <t>TEXAS ASSN SCHOOL BOAR</t>
  </si>
  <si>
    <t>TASA/TASB Registration for Stephanie De Los Santos</t>
  </si>
  <si>
    <t>KALAHARI RESORT - TX -</t>
  </si>
  <si>
    <t>TSPRA CONF. Planning Committee-De Los Santos</t>
  </si>
  <si>
    <t>TEXAS SCHOOL PUBLIC RE</t>
  </si>
  <si>
    <t>TSPRA 2022 Exhibitor Booth: Wachs &amp; De Los Santos</t>
  </si>
  <si>
    <t>AMAZON.COM*253XN8EU2</t>
  </si>
  <si>
    <t>Backup battery replacement battery for JWachs</t>
  </si>
  <si>
    <t>2021-09-05</t>
  </si>
  <si>
    <t>Page 10 of 23</t>
  </si>
  <si>
    <t>093 - Chief Information Officer</t>
  </si>
  <si>
    <t>HOUSTON CHRONICLE CIRC</t>
  </si>
  <si>
    <t>Online newspaper subscription for D. Clark</t>
  </si>
  <si>
    <t>094 - External Relations</t>
  </si>
  <si>
    <t>OFFICE DEPOT #663</t>
  </si>
  <si>
    <t>General supplies/Chief of Staff</t>
  </si>
  <si>
    <t>Reading materials</t>
  </si>
  <si>
    <t>111 - Therapy Services</t>
  </si>
  <si>
    <t>New Employee Orientation - Day 1 Staff Lunch</t>
  </si>
  <si>
    <t>New Employee Orientation - Day 2 Staff Lunch</t>
  </si>
  <si>
    <t>H-E-B #630</t>
  </si>
  <si>
    <t>Refreshments for New Employee Orientation</t>
  </si>
  <si>
    <t>LOWES #01570*</t>
  </si>
  <si>
    <t>Materials needed for orientation days</t>
  </si>
  <si>
    <t>Returning Staff Orientation - Day 1 Staff Lunch</t>
  </si>
  <si>
    <t>Returning staff orientation refreshments</t>
  </si>
  <si>
    <t>Returning Staff Orientation - Day 2 Staff Lunch</t>
  </si>
  <si>
    <t>Email Blast</t>
  </si>
  <si>
    <t>TPTA CCAP</t>
  </si>
  <si>
    <t>TPTA Application Fee</t>
  </si>
  <si>
    <t>Page 11 of 23</t>
  </si>
  <si>
    <t>131 - ABC East</t>
  </si>
  <si>
    <t>BEST BUY      00002337</t>
  </si>
  <si>
    <t>Expenses for supplies</t>
  </si>
  <si>
    <t>WAL-MART #5612</t>
  </si>
  <si>
    <t>Expenses for new teacher meeting</t>
  </si>
  <si>
    <t>2021-08-08</t>
  </si>
  <si>
    <t>SAMSCLUB #4702</t>
  </si>
  <si>
    <t>Expenses for Teachers</t>
  </si>
  <si>
    <t>CHICK-FIL-A #03071</t>
  </si>
  <si>
    <t>Expenses for Professional Development</t>
  </si>
  <si>
    <t>H-E-B #745</t>
  </si>
  <si>
    <t>Expenses for Staff Professional Development</t>
  </si>
  <si>
    <t>OFFICE DEPOT #1127</t>
  </si>
  <si>
    <t>WM SUPERCENTER #5612</t>
  </si>
  <si>
    <t>USPS PO 4801290015</t>
  </si>
  <si>
    <t>Expenses for mailing to student parents</t>
  </si>
  <si>
    <t>Expenses for Supplies</t>
  </si>
  <si>
    <t>H-E-B #540</t>
  </si>
  <si>
    <t>Expenses for student mailing to parents</t>
  </si>
  <si>
    <t>Expenses for students</t>
  </si>
  <si>
    <t>AMZN MKTP US*2D8FT9Q82</t>
  </si>
  <si>
    <t>AMZN MKTP US*258VN74K1</t>
  </si>
  <si>
    <t>Expenses for students instruction</t>
  </si>
  <si>
    <t>LAKESHORE LEARNING MAT</t>
  </si>
  <si>
    <t>Expenses for student instruction</t>
  </si>
  <si>
    <t>USPS PO 4813720034</t>
  </si>
  <si>
    <t>Expenses for student postage to parents</t>
  </si>
  <si>
    <t>H-E-B #572</t>
  </si>
  <si>
    <t>USPS PO 4801240047</t>
  </si>
  <si>
    <t>Expenses for teacher</t>
  </si>
  <si>
    <t>SAMS CLUB #8244</t>
  </si>
  <si>
    <t>Expenses for teachers</t>
  </si>
  <si>
    <t>AMAZON.COM*259ER92G1</t>
  </si>
  <si>
    <t>WALMART.COM AW</t>
  </si>
  <si>
    <t>Page 12 of 23</t>
  </si>
  <si>
    <t>132 - ABC West</t>
  </si>
  <si>
    <t>PIZZA HUT #27164</t>
  </si>
  <si>
    <t>ABS-West Business Meeting Luncheon</t>
  </si>
  <si>
    <t>LIBERTY DATA PRODUCTS</t>
  </si>
  <si>
    <t>Instructional Materials for Students</t>
  </si>
  <si>
    <t>SAMSCLUB #6421</t>
  </si>
  <si>
    <t>SAMS CLUB #8245</t>
  </si>
  <si>
    <t>Membership for Dr. Keys for Sam's</t>
  </si>
  <si>
    <t>AMZN MKTP US*2P3881692</t>
  </si>
  <si>
    <t>General Supplies for Transition Specialist</t>
  </si>
  <si>
    <t>AMZN MKTP US*2D2RS8AI1</t>
  </si>
  <si>
    <t>General Supplies for Administration staff</t>
  </si>
  <si>
    <t>SAMS CLUB #4712</t>
  </si>
  <si>
    <t>Refreshment Meetings In Service</t>
  </si>
  <si>
    <t>MACGILL SCHOOL NURSE S</t>
  </si>
  <si>
    <t>General Supplies for the Nurse</t>
  </si>
  <si>
    <t>Oasis Garden Supplies student project</t>
  </si>
  <si>
    <t>HOUSTON GARDEN CTRS 12</t>
  </si>
  <si>
    <t>MCW#3-SOUTH VOSS</t>
  </si>
  <si>
    <t>ABS West Van Car Wash / Detail</t>
  </si>
  <si>
    <t>THE HOME DEPOT #6558</t>
  </si>
  <si>
    <t>General Supplies</t>
  </si>
  <si>
    <t>PARTY CITY #23</t>
  </si>
  <si>
    <t>ABS West Welcome Back Decorations for students</t>
  </si>
  <si>
    <t>Refreshment Meetings</t>
  </si>
  <si>
    <t>CHICK-FIL-A #02418</t>
  </si>
  <si>
    <t>CHEVRON 0307457</t>
  </si>
  <si>
    <t>ABS West Van Fill Up</t>
  </si>
  <si>
    <t>MICHAELS STORES 1683</t>
  </si>
  <si>
    <t>HOUSTON GARDEN CTRS 08</t>
  </si>
  <si>
    <t>Boys Town Trading Store / rewards for students</t>
  </si>
  <si>
    <t>Sam's Membership Dues</t>
  </si>
  <si>
    <t>Boys Town Trading Store / Rewards for students</t>
  </si>
  <si>
    <t>ABS West Student Project in Oasis Garden</t>
  </si>
  <si>
    <t>SAMSCLUB #4769</t>
  </si>
  <si>
    <t>DOLLARTREE</t>
  </si>
  <si>
    <t>Instructional Materials</t>
  </si>
  <si>
    <t>99 CENTS ONLY STORES 2</t>
  </si>
  <si>
    <t>OFFICE DEPOT #2195</t>
  </si>
  <si>
    <t>Page 13 of 23</t>
  </si>
  <si>
    <t>WM SUPERCENTER #3296</t>
  </si>
  <si>
    <t>WAL-MART #3296</t>
  </si>
  <si>
    <t>CHICK-FIL-A #03334</t>
  </si>
  <si>
    <t>AMZN MKTP US*2D3QV3VT2</t>
  </si>
  <si>
    <t>USPS PO 4801500411</t>
  </si>
  <si>
    <t>Certified Mail for Parents</t>
  </si>
  <si>
    <t>USPS PO 4803720060</t>
  </si>
  <si>
    <t>USPS PO 4803790066</t>
  </si>
  <si>
    <t>190 - Technology Cloud Project</t>
  </si>
  <si>
    <t>TLC Supplies</t>
  </si>
  <si>
    <t>LA MADELEINE SAWYER HE</t>
  </si>
  <si>
    <t>TLC Staff Meeting</t>
  </si>
  <si>
    <t>AMZN MKTP US*2D9RK3HG1</t>
  </si>
  <si>
    <t>TLC Supply</t>
  </si>
  <si>
    <t>WPY*MIRAVIA LLC</t>
  </si>
  <si>
    <t>Registration Fee for Conference.</t>
  </si>
  <si>
    <t>AMAZON.COM*2D54H8EA2</t>
  </si>
  <si>
    <t>TLC Supplies - Keyboards/Mouse Combo.</t>
  </si>
  <si>
    <t>TST* NOTHING BUNDT CAK</t>
  </si>
  <si>
    <t>TLC Staff Gear</t>
  </si>
  <si>
    <t>201 - Adult Education</t>
  </si>
  <si>
    <t>AMZN MKTP US*2P0YA8702</t>
  </si>
  <si>
    <t>General supplies for Division</t>
  </si>
  <si>
    <t>EXTRA SPACE 0521</t>
  </si>
  <si>
    <t>62680000</t>
  </si>
  <si>
    <t>Storage for AED Furniture and Materials</t>
  </si>
  <si>
    <t>Refreshments for Ops Meeting</t>
  </si>
  <si>
    <t>301 - ISS-Division Wide</t>
  </si>
  <si>
    <t>MIRAVIA, LLC</t>
  </si>
  <si>
    <t>Books: Stretching Your Learning Edges</t>
  </si>
  <si>
    <t>PAPPAS BAR-B-Q #061Q80</t>
  </si>
  <si>
    <t>Lunch provided for TLC Admin. Mtg.</t>
  </si>
  <si>
    <t>Glass board, Toner</t>
  </si>
  <si>
    <t>Clock for TLC Senior Director room</t>
  </si>
  <si>
    <t>Office Supply - 2PK USB</t>
  </si>
  <si>
    <t>WAL-MART #1837</t>
  </si>
  <si>
    <t>Office supply - Cork Board</t>
  </si>
  <si>
    <t>Page 14 of 23</t>
  </si>
  <si>
    <t>302 - ISS-Math</t>
  </si>
  <si>
    <t>Rollover Headbands</t>
  </si>
  <si>
    <t>Headwraps</t>
  </si>
  <si>
    <t>Reg. Fee for Virtual Conf.</t>
  </si>
  <si>
    <t>KROGER #312</t>
  </si>
  <si>
    <t>Office Supplies - Batteries</t>
  </si>
  <si>
    <t>DROPBOX*JQYW35XKQKYL</t>
  </si>
  <si>
    <t>Dropbox - Office needs/file storage</t>
  </si>
  <si>
    <t>307 - ISS-English Language Arts</t>
  </si>
  <si>
    <t>AMZN MKTP US*2P2G56IG0</t>
  </si>
  <si>
    <t>Split - Office Supplies - Colored Cardstock (12.9%)</t>
  </si>
  <si>
    <t>Split - Books - Unspeakable/Workshop Participants (87.1%)</t>
  </si>
  <si>
    <t>AMAZON.COM*2P6FO7562</t>
  </si>
  <si>
    <t>Books for ELA/TLC Director - Wishes</t>
  </si>
  <si>
    <t>AMZN MKTP US*2P79Q8822</t>
  </si>
  <si>
    <t>Office Supplies-Journals, Notebooks, Sentence Stri</t>
  </si>
  <si>
    <t>AMAZON.COM*2P8Y63BR2</t>
  </si>
  <si>
    <t>Books - Manhattan for Workshop Participants</t>
  </si>
  <si>
    <t>SP * SHARON MCMAHON ED</t>
  </si>
  <si>
    <t>Active Workshop Subscription</t>
  </si>
  <si>
    <t>Virtual Workshop Reg. Fee</t>
  </si>
  <si>
    <t>Virtual Conf. - Stretching Your Learning Edges</t>
  </si>
  <si>
    <t>BLUE WILLOW BOOKSHOP</t>
  </si>
  <si>
    <t>Books for Workshop - Manhattan</t>
  </si>
  <si>
    <t>Books for TLC ELA Director</t>
  </si>
  <si>
    <t>FREEPIK &amp; FLATICON</t>
  </si>
  <si>
    <t>Active workshop subscription</t>
  </si>
  <si>
    <t>ZOOM.US 888-799-9666</t>
  </si>
  <si>
    <t>AMZN MKTP US*254GF7442</t>
  </si>
  <si>
    <t>Supply for workshop: Laser Pointers</t>
  </si>
  <si>
    <t>AMAZON.COM*251ZM0B20</t>
  </si>
  <si>
    <t>Office supply - Laminating Pouches</t>
  </si>
  <si>
    <t>AMAZON.COM*251KG1332</t>
  </si>
  <si>
    <t>Reams of printer paper, sharpie/markers</t>
  </si>
  <si>
    <t>FLOWCODE PRO</t>
  </si>
  <si>
    <t>308 - ISS-Social Studies</t>
  </si>
  <si>
    <t>NATIONAL COUNCIL FOR T</t>
  </si>
  <si>
    <t>Books for TLC SS Curriculum Director</t>
  </si>
  <si>
    <t>Page 15 of 23</t>
  </si>
  <si>
    <t>314 - ISS-Speaker Series</t>
  </si>
  <si>
    <t>KROGER #144</t>
  </si>
  <si>
    <t>Refreshments for HISD trainings</t>
  </si>
  <si>
    <t>AMAZON.COM*2P53L9BN2</t>
  </si>
  <si>
    <t>Book (Reimagining Academic Success)</t>
  </si>
  <si>
    <t>Refreshments for HISD trainings.</t>
  </si>
  <si>
    <t>FACEBK *8L2MV676L2</t>
  </si>
  <si>
    <t>Facebook fraudulent charges - Ad Acct.</t>
  </si>
  <si>
    <t>TIFF S TREATS</t>
  </si>
  <si>
    <t>Credit for Tiff's Treats membership renewal</t>
  </si>
  <si>
    <t>Leadership Matters virtual conference.</t>
  </si>
  <si>
    <t>AMZN MKTP US*2D6H873Y2</t>
  </si>
  <si>
    <t>AMZN MKTP US*2D7HC0200</t>
  </si>
  <si>
    <t>AMZN MKTP US*2D8IZ0WK1</t>
  </si>
  <si>
    <t>Office Supply - Push Pins</t>
  </si>
  <si>
    <t>AMZN MKTP US*2D8828V22</t>
  </si>
  <si>
    <t>Office Supply - Monthly Calendar</t>
  </si>
  <si>
    <t>AMZN MKTP US*2D8950MK2</t>
  </si>
  <si>
    <t>AMAZON.COM*2D9VH25W2</t>
  </si>
  <si>
    <t>Books - Inquiry Mindset</t>
  </si>
  <si>
    <t>AMZN MKTP US*2D4V03532</t>
  </si>
  <si>
    <t>AMAZON.COM*2D3WC0Y90</t>
  </si>
  <si>
    <t>AMZN MKTP US*2D5SO7WD0</t>
  </si>
  <si>
    <t>Office Supplies - Wall Calendar, marker pens</t>
  </si>
  <si>
    <t>AMAZON.COM*257RX9ZP0</t>
  </si>
  <si>
    <t>Books for Leadership Matters</t>
  </si>
  <si>
    <t>Split - Office Supplies for Leadership Matters Kit (52.74%)</t>
  </si>
  <si>
    <t>Split - Refreshments for Leadership Matters Kits (47.26%)</t>
  </si>
  <si>
    <t>AMZN MKTP US*259H053V0</t>
  </si>
  <si>
    <t>General Supplies - LED Flashlights</t>
  </si>
  <si>
    <t>AMZN MKTP US*253DL1AL0</t>
  </si>
  <si>
    <t>General supplies for Leadership Matters kits</t>
  </si>
  <si>
    <t>SUBWAY 2784</t>
  </si>
  <si>
    <t>Lunch - Leadership Matters Mtg.</t>
  </si>
  <si>
    <t>SQ *MOM'S COUNTRY KITC</t>
  </si>
  <si>
    <t>LINKEDIN 6988336024</t>
  </si>
  <si>
    <t>Leadership Marketing - Sales Navigator Prof.</t>
  </si>
  <si>
    <t>AMZN MKTP US*259UN7WD1</t>
  </si>
  <si>
    <t>General Supplies for TLC workshops.</t>
  </si>
  <si>
    <t>Page 16 of 23</t>
  </si>
  <si>
    <t>501 - Special Schools</t>
  </si>
  <si>
    <t>THRIFT BOOKS GLOBAL, L</t>
  </si>
  <si>
    <t>General expenses for campus nurses</t>
  </si>
  <si>
    <t>SAMSCLUB.COM</t>
  </si>
  <si>
    <t>Split - Expenses for refreshments for staff develo (95.4%)</t>
  </si>
  <si>
    <t>Split - Expenses for general supplies &amp; materials (4.6%)</t>
  </si>
  <si>
    <t>Expenses for Misc Operating Cost-Staff Development</t>
  </si>
  <si>
    <t>TARGET        00014571</t>
  </si>
  <si>
    <t>Expenses for Business Meeting Meals-Staff Develop</t>
  </si>
  <si>
    <t>PARTY CITY 0175</t>
  </si>
  <si>
    <t>Expenses for all staff Professional Development</t>
  </si>
  <si>
    <t>FIESTA EN GUADALAJARA</t>
  </si>
  <si>
    <t>Expenses for Busines Meeting Meals-Meeting-Schools</t>
  </si>
  <si>
    <t>AMZN MKTP US*2D5K725X2</t>
  </si>
  <si>
    <t>General expenses for staff</t>
  </si>
  <si>
    <t>AMZN MKTP US*256W52CX1</t>
  </si>
  <si>
    <t>AMZN MKTP US*256GZ1CV0</t>
  </si>
  <si>
    <t>AMZN MKTP US*253CT4CD0</t>
  </si>
  <si>
    <t>AMZN MKTP US*2573O8JE1</t>
  </si>
  <si>
    <t>General supplies</t>
  </si>
  <si>
    <t>AMZN MKTP US*256BO0071</t>
  </si>
  <si>
    <t>AMZN MKTP US*254R49XW0</t>
  </si>
  <si>
    <t>General supplies for staff</t>
  </si>
  <si>
    <t>BOSPLACE.ORG</t>
  </si>
  <si>
    <t>Registration for Brenda Mullins for Bo's Place</t>
  </si>
  <si>
    <t>GRAMMARLY COMKFV5NH</t>
  </si>
  <si>
    <t>Expenses for Software-Schools</t>
  </si>
  <si>
    <t>Expenses for printing of SOP</t>
  </si>
  <si>
    <t>Page 17 of 23</t>
  </si>
  <si>
    <t>800 - Fortis Academy</t>
  </si>
  <si>
    <t>99 CENTS ONLY #2875</t>
  </si>
  <si>
    <t>Fees for office supplies</t>
  </si>
  <si>
    <t>PANERA BREAD #202506 O</t>
  </si>
  <si>
    <t>Split - Fees for staff business meeting breakfast (94.19%)</t>
  </si>
  <si>
    <t>Split - Fees for Delivery (5.81%)</t>
  </si>
  <si>
    <t>LA MADELEINE CHAMPIONS</t>
  </si>
  <si>
    <t>Split - Fees for staff business luncheon (82.13%)</t>
  </si>
  <si>
    <t>Split - fees for delivery &amp; gratuity (17.87%)</t>
  </si>
  <si>
    <t>ACE MART SPRING 330</t>
  </si>
  <si>
    <t>Fees for Culinary instructional supplies</t>
  </si>
  <si>
    <t>USPS PO 4800360061</t>
  </si>
  <si>
    <t>Fees for Postage parents/students</t>
  </si>
  <si>
    <t>AMZN MKTP US*2D7DH6570</t>
  </si>
  <si>
    <t>Split - Fees for instructional supplies (99.36%)</t>
  </si>
  <si>
    <t>Split - Shipping &amp; Handling (0.64%)</t>
  </si>
  <si>
    <t>Fees for staff business cards</t>
  </si>
  <si>
    <t>AMZN MKTP US*2D4XO3E72</t>
  </si>
  <si>
    <t>Split - Fees for instructional supplies (99.59%)</t>
  </si>
  <si>
    <t>Split - Shipping &amp; Handling (0.41%)</t>
  </si>
  <si>
    <t>Credit reimbursement for taxes</t>
  </si>
  <si>
    <t>FUDDRUCKERS 3005</t>
  </si>
  <si>
    <t>63410000</t>
  </si>
  <si>
    <t>Fees for students' cafeteria lunches</t>
  </si>
  <si>
    <t>KROGER #395</t>
  </si>
  <si>
    <t>Registration fees for Nakia Lee Francis</t>
  </si>
  <si>
    <t>Split - Fees for students' cafeteria food (56.34%)</t>
  </si>
  <si>
    <t>Split - Office supplies (43.66%)</t>
  </si>
  <si>
    <t>WENDY'S 41</t>
  </si>
  <si>
    <t>LITTLE CAESARS 4578</t>
  </si>
  <si>
    <t>Fees for student's cafeteria lunches</t>
  </si>
  <si>
    <t>Fees for students' lunches</t>
  </si>
  <si>
    <t>Fees for students' cafeteria drinks</t>
  </si>
  <si>
    <t>Page 18 of 23</t>
  </si>
  <si>
    <t>901 - Head Start</t>
  </si>
  <si>
    <t>Napkins for the B2School Event -Humble Civic Ctr</t>
  </si>
  <si>
    <t>Fingerprint Services for C Martinez</t>
  </si>
  <si>
    <t>Maintenances supplies - Tidwell</t>
  </si>
  <si>
    <t>Fingerprint Services for L Martinez</t>
  </si>
  <si>
    <t>LOVES TRAVEL S00004192</t>
  </si>
  <si>
    <t>Split - Fuel for HS courier vehicle (70%)</t>
  </si>
  <si>
    <t>Split - Fuel for EHS courier vehicle (29.98%)</t>
  </si>
  <si>
    <t>MCALISTER'S DELI 10100</t>
  </si>
  <si>
    <t>Split - Back to school rally lunch EHS (15%)</t>
  </si>
  <si>
    <t>Split - Back to school rally lunch  HS (85%)</t>
  </si>
  <si>
    <t>AMZN MKTP US*2P69X0YB1</t>
  </si>
  <si>
    <t>CHILDCARE EDUCATION IN</t>
  </si>
  <si>
    <t>Membership Dues &amp; Licensing</t>
  </si>
  <si>
    <t>Fingerprint Services for</t>
  </si>
  <si>
    <t>THE HOME DEPOT #6509</t>
  </si>
  <si>
    <t>Maintenance supplies - Tidwell</t>
  </si>
  <si>
    <t>MAPP CASTER &amp; SUPPLY</t>
  </si>
  <si>
    <t>WALMART.COM AA</t>
  </si>
  <si>
    <t>Infant Formula for a Baytown EHS Special Diet</t>
  </si>
  <si>
    <t>TX HHSC CCL FEE</t>
  </si>
  <si>
    <t>64920000</t>
  </si>
  <si>
    <t>CCL background fees for Dogan HS</t>
  </si>
  <si>
    <t>CCL background fees for La Porte HS</t>
  </si>
  <si>
    <t>Credit maintenance supplies- Tidwell</t>
  </si>
  <si>
    <t>maintenance supply-  JD Waldker</t>
  </si>
  <si>
    <t>63180611</t>
  </si>
  <si>
    <t>Custodial Supplies to stop the spread of COVID-19</t>
  </si>
  <si>
    <t>THE HOME DEPOT #6806</t>
  </si>
  <si>
    <t>maintenance supplies - Sheffield</t>
  </si>
  <si>
    <t>LOWES #01145*</t>
  </si>
  <si>
    <t>Maintenance  supplies - Sheffield</t>
  </si>
  <si>
    <t>LIGHT BULB DEPOT 12</t>
  </si>
  <si>
    <t>Maintenance supplies - Baytown</t>
  </si>
  <si>
    <t>PANERA BREAD #204124 O</t>
  </si>
  <si>
    <t>Split - HS Baytown Planning Lunch Meeting (70%)</t>
  </si>
  <si>
    <t>Split - EHS Baytown Planning Lunch meeting (30%)</t>
  </si>
  <si>
    <t>Split - items distributed back to school rally HS (65.78%)</t>
  </si>
  <si>
    <t>Split - items distributed back to school rally EHS (34.22%)</t>
  </si>
  <si>
    <t>Fingerprint services for I Montgomery</t>
  </si>
  <si>
    <t>Fingerprint services for</t>
  </si>
  <si>
    <t>Fingerprint services for SP Amaya Vargas</t>
  </si>
  <si>
    <t>WM SUPERCENTER #194</t>
  </si>
  <si>
    <t>AMZN MKTP US*2D26U7Z12</t>
  </si>
  <si>
    <t>USB Ethernet Adapters for Baytown HS</t>
  </si>
  <si>
    <t>Storage organizers for EHS kitchen supplies</t>
  </si>
  <si>
    <t>Page 19 of 23</t>
  </si>
  <si>
    <t>TEACHSTONE TRAINING</t>
  </si>
  <si>
    <t>Toddler Affiliate Traning for J Stancill</t>
  </si>
  <si>
    <t>THE HOME DEPOT #0565</t>
  </si>
  <si>
    <t>Maintenance supplies - LaPorte</t>
  </si>
  <si>
    <t>AMZN MKTP US*2D1S99BI0</t>
  </si>
  <si>
    <t>Protection plan 4 Baytown EHS Electronics Purchase</t>
  </si>
  <si>
    <t>Diapers/wipes/instructional supplies 4 Tidwell EHS</t>
  </si>
  <si>
    <t>DCFS CANS</t>
  </si>
  <si>
    <t>CCL LA background fees for  JD Reese</t>
  </si>
  <si>
    <t>THE COUNCIL FOR PROFES</t>
  </si>
  <si>
    <t>62210000</t>
  </si>
  <si>
    <t>CDA Tuition &amp; Fees for D Castillo</t>
  </si>
  <si>
    <t>Fuel for HS vehicle to transport food</t>
  </si>
  <si>
    <t>WM SUPERCENTER #1137</t>
  </si>
  <si>
    <t>To ensure cleaned appropriately Sheffield Campus.</t>
  </si>
  <si>
    <t>Fingerprint services for D Williams</t>
  </si>
  <si>
    <t>Maintenance supplies - Compton</t>
  </si>
  <si>
    <t>Printing &amp; forms</t>
  </si>
  <si>
    <t>Maintenance supplies - Sheffield</t>
  </si>
  <si>
    <t>MICHAELS #9490</t>
  </si>
  <si>
    <t>Pencil boxes for individual use 2 prevent COVID-19</t>
  </si>
  <si>
    <t>AMZN MKTP US*2D2SC8MX2</t>
  </si>
  <si>
    <t>Instructional  supplies (77.23%)</t>
  </si>
  <si>
    <t>General supplies (22.77%)</t>
  </si>
  <si>
    <t>63910005</t>
  </si>
  <si>
    <t>Instructional Supplies - diapers 4 the HS program (65.32%)</t>
  </si>
  <si>
    <t>Wipes and gloves for the HS program (34.68%)</t>
  </si>
  <si>
    <t>STERLINGTON MEDICAL</t>
  </si>
  <si>
    <t>Maintenance  supplies - Baytown</t>
  </si>
  <si>
    <t>Formula</t>
  </si>
  <si>
    <t>Maintenance supplies - Channelview</t>
  </si>
  <si>
    <t>Split - Fuel for EHS courier vehicle (30%)</t>
  </si>
  <si>
    <t>THE HOME DEPOT #6507</t>
  </si>
  <si>
    <t>Maintenance  supplies - Fifthward</t>
  </si>
  <si>
    <t>HOMEDEPOT.COM</t>
  </si>
  <si>
    <t>Supply 2 provide a fall zone @ Humble EHS</t>
  </si>
  <si>
    <t>Tarp 2 cover the deck railings @ Humble EHS</t>
  </si>
  <si>
    <t>Custodial supplies for Tidwell HS</t>
  </si>
  <si>
    <t>CCL LA background fees for DN Guillory</t>
  </si>
  <si>
    <t>Fingerprint services for K Young</t>
  </si>
  <si>
    <t>Page 20 of 23</t>
  </si>
  <si>
    <t>Fingerprint services for M Herbert</t>
  </si>
  <si>
    <t>SAMS CLUB #8281</t>
  </si>
  <si>
    <t>Split - Instructional Materials Diapers (60%)</t>
  </si>
  <si>
    <t>Split - Instructional Materials Diapers (40%)</t>
  </si>
  <si>
    <t>WALMART.COM AS</t>
  </si>
  <si>
    <t>Maintenance  supplies - Tidwell</t>
  </si>
  <si>
    <t>HS Fuel for Courier's Van #30 (70%)</t>
  </si>
  <si>
    <t>EHS Fuel for Courier's Van #30 (30%)</t>
  </si>
  <si>
    <t>Fingerprint services for R Lee</t>
  </si>
  <si>
    <t>Fuel for the van at Fifth Ward HS</t>
  </si>
  <si>
    <t>ARTICULATE GLOBAL I</t>
  </si>
  <si>
    <t>3 Articulate licenses for EHS-CCP</t>
  </si>
  <si>
    <t>Maintenance supplies  - Sheffield</t>
  </si>
  <si>
    <t>Fingerprint services for M Robles</t>
  </si>
  <si>
    <t>63420000</t>
  </si>
  <si>
    <t>Non-food kitchen supplies for Sheffield HS</t>
  </si>
  <si>
    <t>AMZN MKTP US*254DT6NU2</t>
  </si>
  <si>
    <t>Webcams for the HS Admin office</t>
  </si>
  <si>
    <t>Maintenance supplies - Barrett Station</t>
  </si>
  <si>
    <t>WAL-MART #3509</t>
  </si>
  <si>
    <t>Outlet plug covers for La Porte HS</t>
  </si>
  <si>
    <t>AMZN MKTP US*2596Z0770</t>
  </si>
  <si>
    <t>Portable rubber mat for a fall zone @ Humble EHS</t>
  </si>
  <si>
    <t>Page 21 of 23</t>
  </si>
  <si>
    <t>922 - Coop After School Enrich (CASE)</t>
  </si>
  <si>
    <t>EZCATERPOTBELLY SANDW</t>
  </si>
  <si>
    <t>lunches for 21st cclc hiring fair</t>
  </si>
  <si>
    <t>CALENDLY</t>
  </si>
  <si>
    <t>Monthly subscription for scheduling</t>
  </si>
  <si>
    <t>Monthly Subscription</t>
  </si>
  <si>
    <t>EB COVID-19 AND YOUNG</t>
  </si>
  <si>
    <t>Conference for Michael Wilson</t>
  </si>
  <si>
    <t>IN *NATIONAL FORENSIC</t>
  </si>
  <si>
    <t>Debates</t>
  </si>
  <si>
    <t>NATIONAL SPEECH  DEBAT</t>
  </si>
  <si>
    <t>MICHAELS STORES 1361</t>
  </si>
  <si>
    <t>Custom Frame for Debates</t>
  </si>
  <si>
    <t>Lunch for Grants meetings</t>
  </si>
  <si>
    <t>AMZN MKTP US*2D5W91AA2</t>
  </si>
  <si>
    <t>Items for Toni Candis</t>
  </si>
  <si>
    <t>Breakfast for CASE Team Building</t>
  </si>
  <si>
    <t>SAMSCLUB #4712</t>
  </si>
  <si>
    <t>Snacks for CASE Team Building</t>
  </si>
  <si>
    <t>WAL-MART #3640</t>
  </si>
  <si>
    <t>923 - Resource Development</t>
  </si>
  <si>
    <t>CGD Strategic Planning Meeting</t>
  </si>
  <si>
    <t>IN *HOUSTON ARBORETUM</t>
  </si>
  <si>
    <t>CGD Strategic Planning Venue</t>
  </si>
  <si>
    <t>PAYPAL *WPGHOUSTON</t>
  </si>
  <si>
    <t>Registration Virtual WPG meeting</t>
  </si>
  <si>
    <t>TASA Membership 2021-22</t>
  </si>
  <si>
    <t>AFP HOUSTON</t>
  </si>
  <si>
    <t>Early Bird Registration - Vida Avery</t>
  </si>
  <si>
    <t>JASON'S DELI DTH 060</t>
  </si>
  <si>
    <t>CGD Division Update Meeting w/ TLC &amp; Schools</t>
  </si>
  <si>
    <t>CGD Division Update Meeting w/ECA</t>
  </si>
  <si>
    <t>CGD Division Update Meeting w/Head Start</t>
  </si>
  <si>
    <t>924 - Research &amp; Evaluation</t>
  </si>
  <si>
    <t>AMZN MKTP US*2P9W85720</t>
  </si>
  <si>
    <t>Selfie Ring light for Computer-Yi Ren</t>
  </si>
  <si>
    <t>AMZN MKTP US*2D8O81VT0</t>
  </si>
  <si>
    <t>Webcam, ext. cables and USB charging ports</t>
  </si>
  <si>
    <t>Split - Refreshments needed for meetings (79.16%)</t>
  </si>
  <si>
    <t>Split - Office supplies (20.84%)</t>
  </si>
  <si>
    <t>First aid kit supplies for office use</t>
  </si>
  <si>
    <t>PIZZA HUT #27127</t>
  </si>
  <si>
    <t>Staff training lunch provided</t>
  </si>
  <si>
    <t>WM SUPERCENTER #3640</t>
  </si>
  <si>
    <t>Drinks for Convocation breakfast</t>
  </si>
  <si>
    <t>Office supplies for staff meetings</t>
  </si>
  <si>
    <t>Page 22 of 23</t>
  </si>
  <si>
    <t>925 - Communications &amp; Public Information</t>
  </si>
  <si>
    <t>PAYPAL *JHALBUR</t>
  </si>
  <si>
    <t>Convocation-Person involve with VIDEO &amp; Production</t>
  </si>
  <si>
    <t>Print: Moak Casey Financial Reports</t>
  </si>
  <si>
    <t>B&amp;H PHOTO 800-606-6969</t>
  </si>
  <si>
    <t>Office supplies needed for Communications</t>
  </si>
  <si>
    <t>Houston Chronicle: Lorena Cozzari-Communications</t>
  </si>
  <si>
    <t>J &amp; D ENTERTAINMENT LL</t>
  </si>
  <si>
    <t>Annual Staff Meeting</t>
  </si>
  <si>
    <t>951 - Purchasing Co-op</t>
  </si>
  <si>
    <t>AMZN MKTP US*2P3DY6YL2</t>
  </si>
  <si>
    <t>Supplies for 2021 Vendor Exhibit</t>
  </si>
  <si>
    <t>AMZN MKTP US*2D00U1FJ2</t>
  </si>
  <si>
    <t>AMZN MKTP US*2D2WV7ZN2</t>
  </si>
  <si>
    <t>954 - Records Management</t>
  </si>
  <si>
    <t>62660000</t>
  </si>
  <si>
    <t>Truck Rental</t>
  </si>
  <si>
    <t>ERAC TOLL 3T6TNH</t>
  </si>
  <si>
    <t>Truck Rental Toll Fees</t>
  </si>
  <si>
    <t>ERAC TOLL 44YC40</t>
  </si>
  <si>
    <t>955 - Purchasing - Gulf Coast Co-op</t>
  </si>
  <si>
    <t>AMZN MKTP US*2D9XZ1VI2</t>
  </si>
  <si>
    <t>63990066</t>
  </si>
  <si>
    <t>Supplies for Nutrition EXPO</t>
  </si>
  <si>
    <t>TASBO Purchasing Academy Reg._M.W.</t>
  </si>
  <si>
    <t>Refund for supply for Nutrition EXPO</t>
  </si>
  <si>
    <t>970 - Highpoint East</t>
  </si>
  <si>
    <t>WM SUPERCENTER #3500</t>
  </si>
  <si>
    <t>supplies for district open house</t>
  </si>
  <si>
    <t>THE FRENCH CORNER CATE</t>
  </si>
  <si>
    <t>open house meal</t>
  </si>
  <si>
    <t>SAMSCLUB #8281</t>
  </si>
  <si>
    <t>refreshments for pre service</t>
  </si>
  <si>
    <t>TACO CABANA 20250</t>
  </si>
  <si>
    <t>preservice meal</t>
  </si>
  <si>
    <t>WAL-MART #3500</t>
  </si>
  <si>
    <t>supplies for preservice</t>
  </si>
  <si>
    <t>SHOWBIZ FALL CREEK RES</t>
  </si>
  <si>
    <t>Split - business meal (80.37%)</t>
  </si>
  <si>
    <t>Split - misc (19.63%)</t>
  </si>
  <si>
    <t>DOLLAR TREE</t>
  </si>
  <si>
    <t>Gas for HCDE van</t>
  </si>
  <si>
    <t>Student water</t>
  </si>
  <si>
    <t>Business cards</t>
  </si>
  <si>
    <t>Grand Total:</t>
  </si>
  <si>
    <t>Total transactions:  683</t>
  </si>
  <si>
    <t>Page 23 of 23</t>
  </si>
  <si>
    <t>Check Register</t>
  </si>
  <si>
    <t>Fiscal Year: 22</t>
  </si>
  <si>
    <t xml:space="preserve">Period: 1 </t>
  </si>
  <si>
    <t xml:space="preserve">Fund: 1992 - GENERAL FUND  </t>
  </si>
  <si>
    <t>check number</t>
  </si>
  <si>
    <t>check date</t>
  </si>
  <si>
    <t>vend_no</t>
  </si>
  <si>
    <t>vendor name and item descriptions</t>
  </si>
  <si>
    <t>amount</t>
  </si>
  <si>
    <t xml:space="preserve">1517463  </t>
  </si>
  <si>
    <t>09/15/2021</t>
  </si>
  <si>
    <t>80164</t>
  </si>
  <si>
    <t>DAVID G PEAKE</t>
  </si>
  <si>
    <t>DED:2407 MISC</t>
  </si>
  <si>
    <t xml:space="preserve">1517464  </t>
  </si>
  <si>
    <t>31045</t>
  </si>
  <si>
    <t>WILLIAM E HEITKAMP</t>
  </si>
  <si>
    <t>DED:2405 MISC</t>
  </si>
  <si>
    <t xml:space="preserve">1517465  </t>
  </si>
  <si>
    <t>34539</t>
  </si>
  <si>
    <t>INTERNAL REVENUE SERVICE</t>
  </si>
  <si>
    <t>DED:1210 MISC</t>
  </si>
  <si>
    <t xml:space="preserve">1517646  </t>
  </si>
  <si>
    <t>09/17/2021</t>
  </si>
  <si>
    <t>29920</t>
  </si>
  <si>
    <t>HARRIS COUNTY TREASURER</t>
  </si>
  <si>
    <t>OCT21 LAW ENFORCEMENT</t>
  </si>
  <si>
    <t xml:space="preserve">1517648  </t>
  </si>
  <si>
    <t>09/21/2021</t>
  </si>
  <si>
    <t>29680</t>
  </si>
  <si>
    <t>HARRIS COUNTY APPRAISAL DISTRICT</t>
  </si>
  <si>
    <t>QUARTERLY PROPERTY TAX</t>
  </si>
  <si>
    <t xml:space="preserve">1517730  </t>
  </si>
  <si>
    <t>09/24/2021</t>
  </si>
  <si>
    <t>13871</t>
  </si>
  <si>
    <t>AT&amp;T CORP</t>
  </si>
  <si>
    <t>PHONE 082721-092621</t>
  </si>
  <si>
    <t>PHONE 082121-092021</t>
  </si>
  <si>
    <t xml:space="preserve">1517732  </t>
  </si>
  <si>
    <t>82495</t>
  </si>
  <si>
    <t>COMCAST CORPORATION</t>
  </si>
  <si>
    <t>CABLE 090121-092521</t>
  </si>
  <si>
    <t xml:space="preserve">1517742  </t>
  </si>
  <si>
    <t>09/30/2021</t>
  </si>
  <si>
    <t xml:space="preserve">1517743  </t>
  </si>
  <si>
    <t xml:space="preserve">1517744  </t>
  </si>
  <si>
    <t xml:space="preserve">V1517846  </t>
  </si>
  <si>
    <t>87257</t>
  </si>
  <si>
    <t>HILLCO PARTNERS LLC</t>
  </si>
  <si>
    <t>SEPT 2021</t>
  </si>
  <si>
    <r>
      <t xml:space="preserve">Number of checks in fund 1992 - GENERAL FUND: </t>
    </r>
    <r>
      <rPr>
        <b/>
        <sz val="10"/>
        <color indexed="8"/>
        <rFont val="Arial"/>
        <family val="2"/>
      </rPr>
      <t>11</t>
    </r>
  </si>
  <si>
    <t xml:space="preserve">Amount total: </t>
  </si>
  <si>
    <t xml:space="preserve">Fund: 2051 - HEAD START  </t>
  </si>
  <si>
    <t>PHONE 081321-091221</t>
  </si>
  <si>
    <t>PHONE 090721</t>
  </si>
  <si>
    <t>PHONE 090721-100621</t>
  </si>
  <si>
    <t>PHONE 081921-091821</t>
  </si>
  <si>
    <t xml:space="preserve">1517731  </t>
  </si>
  <si>
    <t>84158</t>
  </si>
  <si>
    <t>CENTRAL TELEPHONE COMPANY OF TEXAS</t>
  </si>
  <si>
    <t>09-11-21 EPHONE USA</t>
  </si>
  <si>
    <t>091021-10092PHONE USA</t>
  </si>
  <si>
    <t xml:space="preserve">1517736  </t>
  </si>
  <si>
    <t>MONTHLY RENTAL FEE  OPEN</t>
  </si>
  <si>
    <t xml:space="preserve">1517737  </t>
  </si>
  <si>
    <t>32920</t>
  </si>
  <si>
    <t>CITY OF HOUSTON HEALTH DEPARTMENT</t>
  </si>
  <si>
    <t>MONTHLY RENTAL FEE OPEN P</t>
  </si>
  <si>
    <t>MONTHLY RENTAL FEE</t>
  </si>
  <si>
    <t xml:space="preserve">1517738  </t>
  </si>
  <si>
    <t>83870</t>
  </si>
  <si>
    <t>KQC INVESTORS, LLC</t>
  </si>
  <si>
    <t>BAYTOWN HS/EHS LEASE PAYM</t>
  </si>
  <si>
    <t>Report Date:10/11/2021</t>
  </si>
  <si>
    <t>Page 1 of 2</t>
  </si>
  <si>
    <t xml:space="preserve">1517739  </t>
  </si>
  <si>
    <t>62751</t>
  </si>
  <si>
    <t>WASTE MANAGEMENT</t>
  </si>
  <si>
    <t>SEPT 21 WASTE DISPOSA</t>
  </si>
  <si>
    <t xml:space="preserve">V1517741  </t>
  </si>
  <si>
    <t>85146</t>
  </si>
  <si>
    <t>JOURNEY OF FAITH UNITED METHODIST</t>
  </si>
  <si>
    <r>
      <t xml:space="preserve">Number of checks in fund 2051 - HEAD START: </t>
    </r>
    <r>
      <rPr>
        <b/>
        <sz val="10"/>
        <color indexed="8"/>
        <rFont val="Arial"/>
        <family val="2"/>
      </rPr>
      <t>8</t>
    </r>
  </si>
  <si>
    <t xml:space="preserve">Fund: 2302 - FEDERAL ADULT ED REGULAR  </t>
  </si>
  <si>
    <t>PHONE 090121-093021</t>
  </si>
  <si>
    <t xml:space="preserve">1517733  </t>
  </si>
  <si>
    <t>87470</t>
  </si>
  <si>
    <t>FRONTIER SOUTHWEST INCORPORATED</t>
  </si>
  <si>
    <r>
      <t xml:space="preserve">Number of checks in fund 2302 - FEDERAL ADULT ED REGULAR: </t>
    </r>
    <r>
      <rPr>
        <b/>
        <sz val="10"/>
        <color indexed="8"/>
        <rFont val="Arial"/>
        <family val="2"/>
      </rPr>
      <t>2</t>
    </r>
  </si>
  <si>
    <t xml:space="preserve">Fund: 6942 - CAPITAL PROJECTS - PFC  </t>
  </si>
  <si>
    <t xml:space="preserve">V1517740  </t>
  </si>
  <si>
    <t>87401</t>
  </si>
  <si>
    <t>ERC ENVIRONMENTAL &amp; CONST SERV INC</t>
  </si>
  <si>
    <t>ASBESTOS ABATEMENT SPECIF</t>
  </si>
  <si>
    <r>
      <t xml:space="preserve">Number of checks in fund 6942 - CAPITAL PROJECTS - PFC: </t>
    </r>
    <r>
      <rPr>
        <b/>
        <sz val="10"/>
        <color indexed="8"/>
        <rFont val="Arial"/>
        <family val="2"/>
      </rPr>
      <t>1</t>
    </r>
  </si>
  <si>
    <t xml:space="preserve">Fund: 6962 - LA PORTE HS CONSTRUCTION  </t>
  </si>
  <si>
    <t>1517016  void</t>
  </si>
  <si>
    <t>08/05/2021</t>
  </si>
  <si>
    <t>87675</t>
  </si>
  <si>
    <t>SWART ARCHITECTS INC</t>
  </si>
  <si>
    <t>AMENDED ARCHITECT FEE: 7.</t>
  </si>
  <si>
    <r>
      <t xml:space="preserve">Number of checks in fund 6962 - LA PORTE HS CONSTRUCTION: </t>
    </r>
    <r>
      <rPr>
        <b/>
        <sz val="10"/>
        <color indexed="8"/>
        <rFont val="Arial"/>
        <family val="2"/>
      </rPr>
      <t>1</t>
    </r>
  </si>
  <si>
    <t xml:space="preserve">Fund: 7112 - CHOICE PARTNERS  </t>
  </si>
  <si>
    <t xml:space="preserve">1517734  </t>
  </si>
  <si>
    <t>88803</t>
  </si>
  <si>
    <t>STEPHEN E GIBSON</t>
  </si>
  <si>
    <t>SEPTEMBER MILEAGE</t>
  </si>
  <si>
    <t xml:space="preserve">1517735  </t>
  </si>
  <si>
    <t>29293</t>
  </si>
  <si>
    <t>GULF COAST TASBO</t>
  </si>
  <si>
    <t>VENDOR MEMBERSHIP GULF CO</t>
  </si>
  <si>
    <t>VENDOR EXHIBIT SHOW</t>
  </si>
  <si>
    <t>MEMBERSHIP - J DRURY</t>
  </si>
  <si>
    <t>MEMBERSHIP - M CAUSEY</t>
  </si>
  <si>
    <t>MEMBERSHIP - S KENDRICK</t>
  </si>
  <si>
    <t>MEMBERSHIP - M ROBLES</t>
  </si>
  <si>
    <t>MEMBERSHIP - J NICHOLS</t>
  </si>
  <si>
    <t xml:space="preserve">V1517647  </t>
  </si>
  <si>
    <t>87910</t>
  </si>
  <si>
    <t>ANN MARIE HARBOUR</t>
  </si>
  <si>
    <t>FIELD REPRESENTATIVE DAIL</t>
  </si>
  <si>
    <t>FIELD REPRESENTATIVE REIM</t>
  </si>
  <si>
    <r>
      <t xml:space="preserve">Number of checks in fund 7112 - CHOICE PARTNERS: </t>
    </r>
    <r>
      <rPr>
        <b/>
        <sz val="10"/>
        <color indexed="8"/>
        <rFont val="Arial"/>
        <family val="2"/>
      </rPr>
      <t>3</t>
    </r>
  </si>
  <si>
    <r>
      <t>Total number of checks in report:</t>
    </r>
    <r>
      <rPr>
        <b/>
        <sz val="10"/>
        <color indexed="8"/>
        <rFont val="Arial"/>
        <family val="2"/>
      </rPr>
      <t xml:space="preserve"> 23</t>
    </r>
  </si>
  <si>
    <r>
      <t>Amount total:</t>
    </r>
    <r>
      <rPr>
        <b/>
        <sz val="10"/>
        <color indexed="8"/>
        <rFont val="Arial"/>
        <family val="2"/>
      </rPr>
      <t xml:space="preserve"> </t>
    </r>
  </si>
  <si>
    <t>Page 2 of 2</t>
  </si>
  <si>
    <t>DISTRIBUTION FUND</t>
  </si>
  <si>
    <t>CHECK NUMBER</t>
  </si>
  <si>
    <t>ISSUE DATE</t>
  </si>
  <si>
    <t>VENDOR</t>
  </si>
  <si>
    <t>STATUS</t>
  </si>
  <si>
    <t>CHK_STATUS</t>
  </si>
  <si>
    <t>NO LABEL</t>
  </si>
  <si>
    <t>TOTAL</t>
  </si>
  <si>
    <t>DESCRIPTION</t>
  </si>
  <si>
    <t>1991</t>
  </si>
  <si>
    <t>1517016</t>
  </si>
  <si>
    <t>09/02/2021</t>
  </si>
  <si>
    <t/>
  </si>
  <si>
    <t>V</t>
  </si>
  <si>
    <t>VOID MANUAL CHECK</t>
  </si>
  <si>
    <t>1517084</t>
  </si>
  <si>
    <t>ELIDA MONTALVO-COLVIN</t>
  </si>
  <si>
    <t>1517139</t>
  </si>
  <si>
    <t>CURRICULUM ASSOCIATES LLC</t>
  </si>
  <si>
    <t>V1517307</t>
  </si>
  <si>
    <t>09/28/2021</t>
  </si>
  <si>
    <t>RIVERA VEGA GROUP LLC</t>
  </si>
  <si>
    <t>1992</t>
  </si>
  <si>
    <t>1517422</t>
  </si>
  <si>
    <t>09/10/2021</t>
  </si>
  <si>
    <t>SCHOOL HEALTH CORPORATION</t>
  </si>
  <si>
    <t>VOID: MULTI STUB CHECK</t>
  </si>
  <si>
    <t>1517697</t>
  </si>
  <si>
    <t>VERIZON WIRELESS</t>
  </si>
  <si>
    <t>V1517356</t>
  </si>
  <si>
    <t>09/03/2021</t>
  </si>
  <si>
    <t>BUTLER BUSINESS PRODUCTS</t>
  </si>
  <si>
    <t>VOID: MULTI STUB VOUCHER</t>
  </si>
  <si>
    <t>V1517366</t>
  </si>
  <si>
    <t>COPESAN SERVICES INC</t>
  </si>
  <si>
    <t>V1517436</t>
  </si>
  <si>
    <t>MILK PRODUCTS LLC</t>
  </si>
  <si>
    <t>V1517452</t>
  </si>
  <si>
    <t>LABATT INSTITUTIONAL SUPPLY COMPANY</t>
  </si>
  <si>
    <t>V1517704</t>
  </si>
  <si>
    <t>V1517831</t>
  </si>
  <si>
    <t>FUND SUMMARY FOR BOARD CHECK REGISTER</t>
  </si>
  <si>
    <t>Fiscal Year: 22  Period: 1</t>
  </si>
  <si>
    <t>fund starts with</t>
  </si>
  <si>
    <t>sum of checks</t>
  </si>
  <si>
    <t>check count</t>
  </si>
  <si>
    <t>1</t>
  </si>
  <si>
    <t>2</t>
  </si>
  <si>
    <t>6</t>
  </si>
  <si>
    <t>7</t>
  </si>
  <si>
    <t>Page 1 of 1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</si>
  <si>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</si>
  <si>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</si>
  <si>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</si>
  <si>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</si>
  <si>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</si>
  <si>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</si>
  <si>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</si>
  <si>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</si>
  <si>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</si>
  <si>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</si>
  <si>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</si>
  <si>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</si>
  <si>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</si>
  <si>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</si>
  <si>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</si>
  <si>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</si>
  <si>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</si>
  <si>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</si>
  <si>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</si>
  <si>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</si>
  <si>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 September 2021 Statement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</si>
  <si>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</si>
  <si>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</si>
  <si>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</si>
  <si>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</si>
  <si>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</si>
  <si>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</si>
  <si>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</si>
  <si>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</si>
  <si>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</si>
  <si>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</si>
  <si>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 xml:space="preserve">0018 Post Oak </t>
  </si>
  <si>
    <t xml:space="preserve">0020 Post Oak </t>
  </si>
  <si>
    <t xml:space="preserve">0022 Post Oak </t>
  </si>
  <si>
    <t xml:space="preserve">0024 Post Oak </t>
  </si>
  <si>
    <t xml:space="preserve">0025 Post Oak </t>
  </si>
  <si>
    <t>Credits</t>
  </si>
  <si>
    <t xml:space="preserve"> Rebates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</si>
</sst>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\ #,##0.00"/>
    <numFmt numFmtId="166" formatCode="000"/>
    <numFmt numFmtId="167" formatCode="[$$-409]#,##0.00_);\([$$-409]#,##0.00\)"/>
    <numFmt numFmtId="168" formatCode="mmmm\ yy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10"/>
      <name val="Segoe UI"/>
      <family val="2"/>
    </font>
    <font>
      <b/>
      <sz val="12"/>
      <name val="Segoe U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</patternFill>
    </fill>
    <fill>
      <patternFill patternType="solid">
        <fgColor rgb="FFBEBEBE"/>
      </patternFill>
    </fill>
    <fill>
      <patternFill patternType="solid">
        <fgColor rgb="FF96AF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7" fillId="0" borderId="0">
      <alignment vertical="top"/>
    </xf>
    <xf numFmtId="0" fontId="1" fillId="0" borderId="0" applyNumberFormat="0" applyFont="0" applyFill="0" applyBorder="0" applyProtection="0">
      <alignment horizontal="left"/>
    </xf>
    <xf numFmtId="44" fontId="1" fillId="0" borderId="0" applyFont="0" applyFill="0" applyBorder="0" applyAlignment="0" applyProtection="0"/>
  </cellStyleXfs>
  <cellXfs count="227">
    <xf numFmtId="0" fontId="0" fillId="0" borderId="0" xfId="0"/>
    <xf numFmtId="39" fontId="4" fillId="0" borderId="0" xfId="3" applyNumberFormat="1" applyFont="1"/>
    <xf numFmtId="0" fontId="2" fillId="0" borderId="0" xfId="3"/>
    <xf numFmtId="0" fontId="6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39" fontId="7" fillId="0" borderId="0" xfId="3" applyNumberFormat="1" applyFont="1" applyAlignment="1">
      <alignment horizontal="center" wrapText="1"/>
    </xf>
    <xf numFmtId="14" fontId="2" fillId="2" borderId="0" xfId="3" applyNumberFormat="1" applyFill="1" applyAlignment="1">
      <alignment horizontal="left"/>
    </xf>
    <xf numFmtId="0" fontId="2" fillId="2" borderId="0" xfId="3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Alignment="1">
      <alignment horizontal="left"/>
    </xf>
    <xf numFmtId="0" fontId="2" fillId="0" borderId="0" xfId="3" applyAlignment="1">
      <alignment horizontal="left"/>
    </xf>
    <xf numFmtId="4" fontId="2" fillId="0" borderId="0" xfId="2" applyNumberFormat="1"/>
    <xf numFmtId="14" fontId="2" fillId="2" borderId="0" xfId="3" quotePrefix="1" applyNumberForma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Alignment="1">
      <alignment horizontal="left"/>
    </xf>
    <xf numFmtId="4" fontId="2" fillId="0" borderId="0" xfId="2" applyNumberFormat="1" applyFont="1"/>
    <xf numFmtId="0" fontId="2" fillId="2" borderId="0" xfId="3" applyFill="1" applyAlignment="1">
      <alignment horizontal="center"/>
    </xf>
    <xf numFmtId="49" fontId="2" fillId="2" borderId="0" xfId="3" applyNumberForma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/>
    <xf numFmtId="14" fontId="2" fillId="0" borderId="0" xfId="3" applyNumberFormat="1" applyAlignment="1">
      <alignment horizontal="center"/>
    </xf>
    <xf numFmtId="49" fontId="2" fillId="0" borderId="0" xfId="3" applyNumberFormat="1"/>
    <xf numFmtId="39" fontId="2" fillId="0" borderId="0" xfId="3" applyNumberFormat="1"/>
    <xf numFmtId="0" fontId="7" fillId="2" borderId="0" xfId="3" applyFont="1" applyFill="1" applyAlignment="1">
      <alignment horizontal="center"/>
    </xf>
    <xf numFmtId="0" fontId="2" fillId="2" borderId="0" xfId="3" applyFill="1"/>
    <xf numFmtId="49" fontId="7" fillId="2" borderId="0" xfId="3" applyNumberFormat="1" applyFont="1" applyFill="1" applyAlignment="1">
      <alignment horizontal="left"/>
    </xf>
    <xf numFmtId="49" fontId="2" fillId="2" borderId="0" xfId="3" applyNumberFormat="1" applyFill="1"/>
    <xf numFmtId="39" fontId="6" fillId="2" borderId="0" xfId="3" applyNumberFormat="1" applyFont="1" applyFill="1" applyAlignment="1">
      <alignment horizontal="center"/>
    </xf>
    <xf numFmtId="39" fontId="7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/>
    <xf numFmtId="8" fontId="10" fillId="2" borderId="0" xfId="3" applyNumberFormat="1" applyFont="1" applyFill="1"/>
    <xf numFmtId="39" fontId="2" fillId="2" borderId="0" xfId="3" applyNumberFormat="1" applyFill="1"/>
    <xf numFmtId="8" fontId="2" fillId="2" borderId="0" xfId="3" applyNumberFormat="1" applyFill="1"/>
    <xf numFmtId="43" fontId="2" fillId="0" borderId="0" xfId="1" applyFont="1" applyBorder="1" applyAlignment="1">
      <alignment horizontal="right"/>
    </xf>
    <xf numFmtId="49" fontId="2" fillId="2" borderId="0" xfId="3" applyNumberFormat="1" applyFill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ill="1" applyAlignment="1">
      <alignment horizontal="right"/>
    </xf>
    <xf numFmtId="4" fontId="2" fillId="2" borderId="2" xfId="3" applyNumberForma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ill="1" applyBorder="1"/>
    <xf numFmtId="44" fontId="2" fillId="2" borderId="2" xfId="3" applyNumberFormat="1" applyFill="1" applyBorder="1"/>
    <xf numFmtId="8" fontId="2" fillId="2" borderId="0" xfId="3" applyNumberFormat="1" applyFill="1" applyAlignment="1">
      <alignment horizontal="center"/>
    </xf>
    <xf numFmtId="43" fontId="2" fillId="2" borderId="0" xfId="2" applyNumberFormat="1" applyFont="1" applyFill="1" applyBorder="1"/>
    <xf numFmtId="44" fontId="2" fillId="2" borderId="0" xfId="2" applyFont="1" applyFill="1" applyBorder="1"/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Alignment="1">
      <alignment horizontal="right"/>
    </xf>
    <xf numFmtId="164" fontId="2" fillId="0" borderId="0" xfId="4" applyNumberFormat="1" applyFont="1"/>
    <xf numFmtId="164" fontId="2" fillId="0" borderId="0" xfId="3" applyNumberFormat="1" applyAlignment="1">
      <alignment horizontal="right" vertical="top"/>
    </xf>
    <xf numFmtId="164" fontId="2" fillId="0" borderId="0" xfId="3" applyNumberFormat="1"/>
    <xf numFmtId="0" fontId="2" fillId="0" borderId="0" xfId="3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0" fontId="2" fillId="0" borderId="0" xfId="3" applyAlignment="1">
      <alignment horizontal="left"/>
    </xf>
    <xf numFmtId="14" fontId="2" fillId="0" borderId="0" xfId="3" applyNumberFormat="1" applyAlignment="1">
      <alignment horizontal="left"/>
    </xf>
    <xf numFmtId="0" fontId="2" fillId="0" borderId="0" xfId="3" applyAlignment="1">
      <alignment horizontal="center"/>
    </xf>
    <xf numFmtId="49" fontId="7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49" fontId="2" fillId="2" borderId="0" xfId="3" applyNumberFormat="1" applyFill="1" applyAlignment="1">
      <alignment horizontal="left"/>
    </xf>
    <xf numFmtId="0" fontId="2" fillId="0" borderId="0" xfId="3" applyAlignment="1">
      <alignment horizontal="left"/>
    </xf>
    <xf numFmtId="14" fontId="2" fillId="0" borderId="0" xfId="3" applyNumberFormat="1" applyAlignment="1">
      <alignment horizontal="left"/>
    </xf>
    <xf numFmtId="0" fontId="7" fillId="2" borderId="0" xfId="3" applyFont="1" applyFill="1" applyAlignment="1">
      <alignment horizontal="center"/>
    </xf>
    <xf numFmtId="0" fontId="16" fillId="0" borderId="0" xfId="5" applyFont="1" applyAlignment="1">
      <alignment horizontal="center" vertical="top"/>
    </xf>
    <xf numFmtId="0" fontId="15" fillId="0" borderId="0" xfId="5" applyAlignment="1">
      <alignment horizontal="left" vertical="top"/>
    </xf>
    <xf numFmtId="0" fontId="17" fillId="3" borderId="4" xfId="5" applyFont="1" applyFill="1" applyBorder="1" applyAlignment="1">
      <alignment horizontal="left" vertical="top" wrapText="1"/>
    </xf>
    <xf numFmtId="0" fontId="17" fillId="3" borderId="4" xfId="5" applyFont="1" applyFill="1" applyBorder="1" applyAlignment="1">
      <alignment horizontal="left" vertical="top" wrapText="1" indent="1"/>
    </xf>
    <xf numFmtId="0" fontId="18" fillId="0" borderId="4" xfId="5" applyFont="1" applyBorder="1" applyAlignment="1">
      <alignment horizontal="left" vertical="top" wrapText="1"/>
    </xf>
    <xf numFmtId="1" fontId="19" fillId="0" borderId="4" xfId="5" applyNumberFormat="1" applyFont="1" applyBorder="1" applyAlignment="1">
      <alignment horizontal="left" vertical="top" wrapText="1"/>
    </xf>
    <xf numFmtId="165" fontId="19" fillId="0" borderId="4" xfId="5" applyNumberFormat="1" applyFont="1" applyBorder="1" applyAlignment="1">
      <alignment horizontal="center" vertical="top" wrapText="1"/>
    </xf>
    <xf numFmtId="0" fontId="18" fillId="0" borderId="0" xfId="5" applyFont="1" applyAlignment="1">
      <alignment horizontal="left" vertical="top"/>
    </xf>
    <xf numFmtId="0" fontId="21" fillId="0" borderId="0" xfId="5" applyFont="1" applyAlignment="1">
      <alignment horizontal="left" vertical="top" wrapText="1" indent="19"/>
    </xf>
    <xf numFmtId="0" fontId="15" fillId="0" borderId="0" xfId="5" applyAlignment="1">
      <alignment horizontal="left" vertical="top" wrapText="1"/>
    </xf>
    <xf numFmtId="0" fontId="21" fillId="0" borderId="0" xfId="5" applyFont="1" applyAlignment="1">
      <alignment horizontal="left" vertical="top" wrapText="1" indent="21"/>
    </xf>
    <xf numFmtId="0" fontId="21" fillId="0" borderId="0" xfId="5" applyFont="1" applyAlignment="1">
      <alignment horizontal="left" vertical="top" wrapText="1" indent="18"/>
    </xf>
    <xf numFmtId="0" fontId="22" fillId="0" borderId="5" xfId="5" applyFont="1" applyBorder="1" applyAlignment="1">
      <alignment horizontal="left" vertical="top" wrapText="1" indent="11"/>
    </xf>
    <xf numFmtId="0" fontId="20" fillId="4" borderId="6" xfId="5" applyFont="1" applyFill="1" applyBorder="1" applyAlignment="1">
      <alignment horizontal="center" vertical="top" wrapText="1"/>
    </xf>
    <xf numFmtId="0" fontId="20" fillId="4" borderId="7" xfId="5" applyFont="1" applyFill="1" applyBorder="1" applyAlignment="1">
      <alignment horizontal="left" vertical="top" wrapText="1" indent="4"/>
    </xf>
    <xf numFmtId="0" fontId="20" fillId="4" borderId="8" xfId="5" applyFont="1" applyFill="1" applyBorder="1" applyAlignment="1">
      <alignment horizontal="left" vertical="top" wrapText="1" indent="4"/>
    </xf>
    <xf numFmtId="0" fontId="20" fillId="4" borderId="9" xfId="5" applyFont="1" applyFill="1" applyBorder="1" applyAlignment="1">
      <alignment horizontal="center" vertical="top" wrapText="1"/>
    </xf>
    <xf numFmtId="0" fontId="20" fillId="4" borderId="4" xfId="5" applyFont="1" applyFill="1" applyBorder="1" applyAlignment="1">
      <alignment horizontal="left" vertical="top" wrapText="1" indent="1"/>
    </xf>
    <xf numFmtId="0" fontId="20" fillId="4" borderId="4" xfId="5" applyFont="1" applyFill="1" applyBorder="1" applyAlignment="1">
      <alignment horizontal="left" vertical="top" wrapText="1" indent="3"/>
    </xf>
    <xf numFmtId="0" fontId="22" fillId="0" borderId="4" xfId="5" applyFont="1" applyBorder="1" applyAlignment="1">
      <alignment horizontal="left" vertical="top" wrapText="1" indent="1"/>
    </xf>
    <xf numFmtId="1" fontId="23" fillId="0" borderId="4" xfId="5" applyNumberFormat="1" applyFont="1" applyBorder="1" applyAlignment="1">
      <alignment horizontal="right" vertical="top" wrapText="1"/>
    </xf>
    <xf numFmtId="4" fontId="23" fillId="0" borderId="4" xfId="5" applyNumberFormat="1" applyFont="1" applyBorder="1" applyAlignment="1">
      <alignment horizontal="right" vertical="top" wrapText="1"/>
    </xf>
    <xf numFmtId="0" fontId="21" fillId="0" borderId="0" xfId="5" applyFont="1" applyAlignment="1">
      <alignment horizontal="right" vertical="top" wrapText="1" indent="1"/>
    </xf>
    <xf numFmtId="0" fontId="22" fillId="0" borderId="4" xfId="5" applyFont="1" applyBorder="1" applyAlignment="1">
      <alignment horizontal="right" vertical="top" wrapText="1"/>
    </xf>
    <xf numFmtId="0" fontId="22" fillId="5" borderId="4" xfId="5" applyFont="1" applyFill="1" applyBorder="1" applyAlignment="1">
      <alignment horizontal="left" vertical="top" wrapText="1" indent="1"/>
    </xf>
    <xf numFmtId="1" fontId="23" fillId="5" borderId="4" xfId="5" applyNumberFormat="1" applyFont="1" applyFill="1" applyBorder="1" applyAlignment="1">
      <alignment horizontal="right" vertical="top" wrapText="1"/>
    </xf>
    <xf numFmtId="4" fontId="23" fillId="5" borderId="4" xfId="5" applyNumberFormat="1" applyFont="1" applyFill="1" applyBorder="1" applyAlignment="1">
      <alignment horizontal="right" vertical="top" wrapText="1"/>
    </xf>
    <xf numFmtId="0" fontId="24" fillId="0" borderId="4" xfId="5" applyFont="1" applyBorder="1" applyAlignment="1">
      <alignment horizontal="left" vertical="top" wrapText="1"/>
    </xf>
    <xf numFmtId="3" fontId="25" fillId="0" borderId="4" xfId="5" applyNumberFormat="1" applyFont="1" applyBorder="1" applyAlignment="1">
      <alignment horizontal="right" vertical="top" wrapText="1"/>
    </xf>
    <xf numFmtId="4" fontId="25" fillId="0" borderId="4" xfId="5" applyNumberFormat="1" applyFont="1" applyBorder="1" applyAlignment="1">
      <alignment horizontal="right" vertical="top" wrapText="1"/>
    </xf>
    <xf numFmtId="0" fontId="22" fillId="4" borderId="4" xfId="5" applyFont="1" applyFill="1" applyBorder="1" applyAlignment="1">
      <alignment horizontal="left" vertical="top" wrapText="1"/>
    </xf>
    <xf numFmtId="3" fontId="23" fillId="4" borderId="4" xfId="5" applyNumberFormat="1" applyFont="1" applyFill="1" applyBorder="1" applyAlignment="1">
      <alignment horizontal="right" vertical="top" wrapText="1"/>
    </xf>
    <xf numFmtId="4" fontId="23" fillId="4" borderId="4" xfId="5" applyNumberFormat="1" applyFont="1" applyFill="1" applyBorder="1" applyAlignment="1">
      <alignment horizontal="right" vertical="top" wrapText="1"/>
    </xf>
    <xf numFmtId="0" fontId="7" fillId="0" borderId="0" xfId="6" applyFont="1" applyAlignment="1">
      <alignment horizontal="center"/>
    </xf>
    <xf numFmtId="0" fontId="2" fillId="0" borderId="0" xfId="7" applyFont="1" applyAlignment="1">
      <alignment horizontal="left" vertical="top"/>
    </xf>
    <xf numFmtId="0" fontId="26" fillId="0" borderId="0" xfId="7" applyFont="1" applyAlignment="1">
      <alignment horizontal="left" vertical="top"/>
    </xf>
    <xf numFmtId="20" fontId="26" fillId="0" borderId="0" xfId="7" applyNumberFormat="1" applyFont="1" applyAlignment="1">
      <alignment horizontal="left" vertical="top"/>
    </xf>
    <xf numFmtId="0" fontId="7" fillId="0" borderId="0" xfId="7" applyFont="1" applyAlignment="1">
      <alignment horizontal="center" vertical="top"/>
    </xf>
    <xf numFmtId="0" fontId="7" fillId="0" borderId="0" xfId="7" applyFont="1" applyAlignment="1">
      <alignment horizontal="center"/>
    </xf>
    <xf numFmtId="0" fontId="26" fillId="0" borderId="0" xfId="7" applyFont="1" applyAlignment="1">
      <alignment horizontal="center" vertical="top"/>
    </xf>
    <xf numFmtId="0" fontId="26" fillId="0" borderId="0" xfId="7" applyFont="1" applyAlignment="1">
      <alignment horizontal="right" vertical="top"/>
    </xf>
    <xf numFmtId="1" fontId="26" fillId="0" borderId="0" xfId="7" applyNumberFormat="1" applyFont="1" applyAlignment="1">
      <alignment horizontal="right" vertical="top" shrinkToFit="1"/>
    </xf>
    <xf numFmtId="1" fontId="26" fillId="0" borderId="2" xfId="7" applyNumberFormat="1" applyFont="1" applyBorder="1" applyAlignment="1">
      <alignment horizontal="right" vertical="top" shrinkToFit="1"/>
    </xf>
    <xf numFmtId="0" fontId="26" fillId="0" borderId="10" xfId="7" applyFont="1" applyBorder="1" applyAlignment="1">
      <alignment horizontal="center" vertical="top"/>
    </xf>
    <xf numFmtId="0" fontId="26" fillId="0" borderId="10" xfId="7" applyFont="1" applyBorder="1" applyAlignment="1">
      <alignment horizontal="left" vertical="top"/>
    </xf>
    <xf numFmtId="0" fontId="2" fillId="0" borderId="10" xfId="7" applyFont="1" applyBorder="1" applyAlignment="1">
      <alignment horizontal="center" vertical="top"/>
    </xf>
    <xf numFmtId="0" fontId="2" fillId="0" borderId="10" xfId="7" applyFont="1" applyBorder="1" applyAlignment="1">
      <alignment horizontal="left" vertical="top"/>
    </xf>
    <xf numFmtId="1" fontId="26" fillId="0" borderId="10" xfId="7" applyNumberFormat="1" applyFont="1" applyBorder="1" applyAlignment="1">
      <alignment horizontal="right" vertical="top" shrinkToFit="1"/>
    </xf>
    <xf numFmtId="0" fontId="2" fillId="0" borderId="11" xfId="7" applyFont="1" applyBorder="1" applyAlignment="1">
      <alignment horizontal="center" vertical="center"/>
    </xf>
    <xf numFmtId="0" fontId="26" fillId="0" borderId="0" xfId="7" applyFont="1" applyAlignment="1">
      <alignment horizontal="center" vertical="top" wrapText="1"/>
    </xf>
    <xf numFmtId="0" fontId="2" fillId="0" borderId="0" xfId="7" applyFont="1" applyAlignment="1">
      <alignment horizontal="right" vertical="top"/>
    </xf>
    <xf numFmtId="0" fontId="2" fillId="0" borderId="0" xfId="7" applyFont="1" applyAlignment="1">
      <alignment horizontal="center" vertical="center"/>
    </xf>
    <xf numFmtId="0" fontId="26" fillId="0" borderId="0" xfId="7" applyFont="1" applyAlignment="1">
      <alignment horizontal="left"/>
    </xf>
    <xf numFmtId="1" fontId="26" fillId="0" borderId="0" xfId="7" applyNumberFormat="1" applyFont="1" applyAlignment="1">
      <alignment horizontal="center" vertical="top" shrinkToFit="1"/>
    </xf>
    <xf numFmtId="0" fontId="2" fillId="0" borderId="0" xfId="7" applyFont="1" applyAlignment="1">
      <alignment horizontal="left" vertical="center"/>
    </xf>
    <xf numFmtId="166" fontId="26" fillId="0" borderId="0" xfId="7" applyNumberFormat="1" applyFont="1" applyAlignment="1">
      <alignment horizontal="center" vertical="top" shrinkToFit="1"/>
    </xf>
    <xf numFmtId="1" fontId="26" fillId="0" borderId="0" xfId="7" applyNumberFormat="1" applyFont="1" applyAlignment="1">
      <alignment horizontal="left" vertical="top" shrinkToFit="1"/>
    </xf>
    <xf numFmtId="166" fontId="26" fillId="0" borderId="0" xfId="7" applyNumberFormat="1" applyFont="1" applyAlignment="1">
      <alignment horizontal="left" vertical="top" shrinkToFit="1"/>
    </xf>
    <xf numFmtId="0" fontId="7" fillId="0" borderId="0" xfId="7" applyFont="1" applyAlignment="1">
      <alignment horizontal="left" vertical="top"/>
    </xf>
    <xf numFmtId="0" fontId="7" fillId="0" borderId="0" xfId="7" applyFont="1" applyAlignment="1">
      <alignment horizontal="right" vertical="top"/>
    </xf>
    <xf numFmtId="0" fontId="2" fillId="0" borderId="0" xfId="7" applyFont="1" applyAlignment="1">
      <alignment horizontal="center" vertical="top"/>
    </xf>
    <xf numFmtId="1" fontId="26" fillId="0" borderId="1" xfId="7" applyNumberFormat="1" applyFont="1" applyBorder="1" applyAlignment="1">
      <alignment horizontal="right" vertical="top"/>
    </xf>
    <xf numFmtId="0" fontId="27" fillId="0" borderId="0" xfId="8">
      <alignment vertical="top"/>
    </xf>
    <xf numFmtId="0" fontId="28" fillId="0" borderId="0" xfId="8" applyFont="1" applyAlignment="1">
      <alignment horizontal="center" vertical="top" wrapText="1" readingOrder="1"/>
    </xf>
    <xf numFmtId="0" fontId="29" fillId="0" borderId="0" xfId="8" applyFont="1" applyAlignment="1">
      <alignment horizontal="center" vertical="top" wrapText="1" readingOrder="1"/>
    </xf>
    <xf numFmtId="0" fontId="30" fillId="0" borderId="0" xfId="8" applyFont="1" applyAlignment="1">
      <alignment horizontal="left" vertical="top"/>
    </xf>
    <xf numFmtId="0" fontId="27" fillId="0" borderId="0" xfId="8" applyAlignment="1">
      <alignment horizontal="left" vertical="top"/>
    </xf>
    <xf numFmtId="0" fontId="27" fillId="0" borderId="0" xfId="8" applyAlignment="1">
      <alignment horizontal="left" vertical="top" wrapText="1"/>
    </xf>
    <xf numFmtId="167" fontId="27" fillId="0" borderId="0" xfId="8" applyNumberFormat="1" applyAlignment="1">
      <alignment horizontal="right" vertical="top"/>
    </xf>
    <xf numFmtId="0" fontId="27" fillId="0" borderId="0" xfId="8" applyAlignment="1">
      <alignment horizontal="left" vertical="top" wrapText="1" readingOrder="1"/>
    </xf>
    <xf numFmtId="0" fontId="27" fillId="0" borderId="0" xfId="8" applyAlignment="1">
      <alignment horizontal="left" vertical="top" wrapText="1" readingOrder="1"/>
    </xf>
    <xf numFmtId="0" fontId="30" fillId="0" borderId="0" xfId="8" applyFont="1" applyAlignment="1">
      <alignment horizontal="right" vertical="top"/>
    </xf>
    <xf numFmtId="167" fontId="30" fillId="0" borderId="0" xfId="8" applyNumberFormat="1" applyFont="1" applyAlignment="1">
      <alignment horizontal="right" vertical="top"/>
    </xf>
    <xf numFmtId="0" fontId="27" fillId="0" borderId="0" xfId="8" applyAlignment="1">
      <alignment horizontal="right" vertical="top"/>
    </xf>
    <xf numFmtId="0" fontId="31" fillId="0" borderId="0" xfId="8" applyFont="1" applyAlignment="1">
      <alignment horizontal="left" vertical="top" wrapText="1" readingOrder="1"/>
    </xf>
    <xf numFmtId="0" fontId="30" fillId="0" borderId="12" xfId="8" applyFont="1" applyBorder="1" applyAlignment="1">
      <alignment horizontal="left" vertical="top" wrapText="1" readingOrder="1"/>
    </xf>
    <xf numFmtId="0" fontId="30" fillId="0" borderId="12" xfId="8" applyFont="1" applyBorder="1" applyAlignment="1">
      <alignment horizontal="right" vertical="top" wrapText="1" readingOrder="1"/>
    </xf>
    <xf numFmtId="167" fontId="30" fillId="0" borderId="12" xfId="8" applyNumberFormat="1" applyFont="1" applyBorder="1" applyAlignment="1">
      <alignment horizontal="right" vertical="top"/>
    </xf>
    <xf numFmtId="0" fontId="29" fillId="0" borderId="0" xfId="8" applyFont="1" applyAlignment="1">
      <alignment horizontal="right" vertical="top" wrapText="1" readingOrder="1"/>
    </xf>
    <xf numFmtId="0" fontId="29" fillId="0" borderId="0" xfId="8" applyFont="1" applyAlignment="1">
      <alignment horizontal="left" vertical="top" wrapText="1" readingOrder="1"/>
    </xf>
    <xf numFmtId="0" fontId="30" fillId="0" borderId="0" xfId="8" applyFont="1" applyAlignment="1">
      <alignment horizontal="left" vertical="top" wrapText="1" readingOrder="1"/>
    </xf>
    <xf numFmtId="0" fontId="32" fillId="0" borderId="0" xfId="8" applyFont="1" applyAlignment="1">
      <alignment horizontal="left" vertical="top" wrapText="1" readingOrder="1"/>
    </xf>
    <xf numFmtId="0" fontId="32" fillId="0" borderId="0" xfId="8" applyFont="1" applyAlignment="1">
      <alignment horizontal="right" vertical="top" wrapText="1" readingOrder="1"/>
    </xf>
    <xf numFmtId="4" fontId="27" fillId="0" borderId="0" xfId="8" applyNumberFormat="1" applyAlignment="1">
      <alignment horizontal="right" vertical="top"/>
    </xf>
    <xf numFmtId="0" fontId="33" fillId="0" borderId="0" xfId="8" applyFont="1" applyAlignment="1">
      <alignment horizontal="left" vertical="top"/>
    </xf>
    <xf numFmtId="4" fontId="33" fillId="0" borderId="0" xfId="8" applyNumberFormat="1" applyFont="1" applyAlignment="1">
      <alignment horizontal="right" vertical="top"/>
    </xf>
    <xf numFmtId="0" fontId="27" fillId="0" borderId="0" xfId="8" applyAlignment="1">
      <alignment horizontal="right" vertical="top" wrapText="1" readingOrder="1"/>
    </xf>
    <xf numFmtId="4" fontId="30" fillId="0" borderId="0" xfId="8" applyNumberFormat="1" applyFont="1" applyAlignment="1">
      <alignment horizontal="right" vertical="top"/>
    </xf>
    <xf numFmtId="0" fontId="7" fillId="0" borderId="0" xfId="9" applyFont="1" applyAlignment="1">
      <alignment horizontal="center"/>
    </xf>
    <xf numFmtId="0" fontId="1" fillId="0" borderId="0" xfId="9">
      <alignment horizontal="left"/>
    </xf>
    <xf numFmtId="0" fontId="1" fillId="0" borderId="0" xfId="9" applyAlignment="1">
      <alignment horizontal="right"/>
    </xf>
    <xf numFmtId="0" fontId="27" fillId="0" borderId="0" xfId="8" applyAlignment="1">
      <alignment horizontal="center" vertical="top"/>
    </xf>
    <xf numFmtId="3" fontId="27" fillId="0" borderId="0" xfId="8" applyNumberFormat="1" applyAlignment="1">
      <alignment horizontal="right" vertical="top"/>
    </xf>
    <xf numFmtId="0" fontId="34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0" fillId="7" borderId="17" xfId="0" applyFill="1" applyBorder="1"/>
    <xf numFmtId="0" fontId="0" fillId="7" borderId="11" xfId="0" applyFill="1" applyBorder="1"/>
    <xf numFmtId="0" fontId="0" fillId="7" borderId="1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6" borderId="19" xfId="0" applyFont="1" applyFill="1" applyBorder="1"/>
    <xf numFmtId="0" fontId="0" fillId="6" borderId="0" xfId="0" applyFill="1" applyAlignment="1">
      <alignment horizontal="center"/>
    </xf>
    <xf numFmtId="44" fontId="0" fillId="6" borderId="20" xfId="0" applyNumberFormat="1" applyFill="1" applyBorder="1"/>
    <xf numFmtId="0" fontId="0" fillId="8" borderId="21" xfId="0" applyFill="1" applyBorder="1"/>
    <xf numFmtId="44" fontId="0" fillId="7" borderId="0" xfId="10" applyFont="1" applyFill="1"/>
    <xf numFmtId="39" fontId="0" fillId="7" borderId="0" xfId="10" applyNumberFormat="1" applyFont="1" applyFill="1"/>
    <xf numFmtId="2" fontId="0" fillId="7" borderId="22" xfId="0" applyNumberFormat="1" applyFill="1" applyBorder="1"/>
    <xf numFmtId="0" fontId="0" fillId="0" borderId="0" xfId="0" quotePrefix="1" applyAlignment="1">
      <alignment horizontal="right"/>
    </xf>
    <xf numFmtId="0" fontId="0" fillId="0" borderId="20" xfId="0" applyBorder="1"/>
    <xf numFmtId="0" fontId="0" fillId="0" borderId="19" xfId="0" applyBorder="1"/>
    <xf numFmtId="0" fontId="0" fillId="6" borderId="19" xfId="0" applyFill="1" applyBorder="1"/>
    <xf numFmtId="44" fontId="1" fillId="6" borderId="20" xfId="10" applyFill="1" applyBorder="1"/>
    <xf numFmtId="0" fontId="0" fillId="9" borderId="21" xfId="0" applyFill="1" applyBorder="1"/>
    <xf numFmtId="43" fontId="0" fillId="7" borderId="0" xfId="10" applyNumberFormat="1" applyFont="1" applyFill="1"/>
    <xf numFmtId="0" fontId="7" fillId="6" borderId="19" xfId="0" applyFont="1" applyFill="1" applyBorder="1"/>
    <xf numFmtId="0" fontId="7" fillId="6" borderId="0" xfId="0" applyFont="1" applyFill="1" applyAlignment="1">
      <alignment horizontal="center"/>
    </xf>
    <xf numFmtId="44" fontId="7" fillId="6" borderId="23" xfId="0" applyNumberFormat="1" applyFont="1" applyFill="1" applyBorder="1"/>
    <xf numFmtId="0" fontId="0" fillId="7" borderId="21" xfId="0" applyFill="1" applyBorder="1"/>
    <xf numFmtId="0" fontId="0" fillId="7" borderId="0" xfId="0" applyFill="1"/>
    <xf numFmtId="0" fontId="0" fillId="6" borderId="24" xfId="0" applyFill="1" applyBorder="1"/>
    <xf numFmtId="0" fontId="0" fillId="6" borderId="2" xfId="0" applyFill="1" applyBorder="1" applyAlignment="1">
      <alignment horizontal="center"/>
    </xf>
    <xf numFmtId="44" fontId="0" fillId="6" borderId="25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7" borderId="26" xfId="0" applyFill="1" applyBorder="1"/>
    <xf numFmtId="0" fontId="0" fillId="7" borderId="10" xfId="0" applyFill="1" applyBorder="1"/>
    <xf numFmtId="0" fontId="0" fillId="7" borderId="27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14" fontId="0" fillId="0" borderId="0" xfId="0" applyNumberFormat="1"/>
    <xf numFmtId="0" fontId="7" fillId="2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44" fontId="7" fillId="0" borderId="1" xfId="10" applyFont="1" applyBorder="1" applyAlignment="1">
      <alignment horizontal="right"/>
    </xf>
    <xf numFmtId="1" fontId="0" fillId="0" borderId="0" xfId="0" applyNumberFormat="1"/>
    <xf numFmtId="14" fontId="2" fillId="0" borderId="0" xfId="0" applyNumberFormat="1" applyFont="1" applyAlignment="1">
      <alignment horizontal="right"/>
    </xf>
    <xf numFmtId="43" fontId="0" fillId="0" borderId="0" xfId="0" applyNumberFormat="1"/>
    <xf numFmtId="14" fontId="14" fillId="0" borderId="0" xfId="0" applyNumberFormat="1" applyFont="1" applyAlignment="1">
      <alignment horizontal="right"/>
    </xf>
    <xf numFmtId="44" fontId="14" fillId="0" borderId="0" xfId="10" applyFont="1" applyBorder="1"/>
    <xf numFmtId="1" fontId="2" fillId="0" borderId="0" xfId="0" applyNumberFormat="1" applyFont="1" applyAlignment="1">
      <alignment horizontal="center" vertical="center"/>
    </xf>
    <xf numFmtId="44" fontId="1" fillId="0" borderId="0" xfId="10" applyBorder="1"/>
    <xf numFmtId="17" fontId="0" fillId="0" borderId="0" xfId="0" applyNumberFormat="1"/>
    <xf numFmtId="44" fontId="14" fillId="0" borderId="0" xfId="10" applyFont="1"/>
  </cellXfs>
  <cellStyles count="11">
    <cellStyle name="Comma" xfId="1" builtinId="3"/>
    <cellStyle name="Currency" xfId="2" builtinId="4"/>
    <cellStyle name="Currency 2" xfId="10" xr:uid="{F7BEFBF4-CCC7-45F7-BC3F-916EEFC36771}"/>
    <cellStyle name="Normal" xfId="0" builtinId="0"/>
    <cellStyle name="Normal 2" xfId="5" xr:uid="{27F14713-442E-4512-8564-4FD81BC9D565}"/>
    <cellStyle name="Normal 2 2" xfId="7" xr:uid="{51AEB09A-7FBE-4D5A-B1E3-04EDEFC1A54D}"/>
    <cellStyle name="Normal 2 3" xfId="3" xr:uid="{F32C4DD9-BA7A-445D-864C-A5084BF87410}"/>
    <cellStyle name="Normal 3" xfId="4" xr:uid="{73AB113C-A182-4D5B-9D0C-75CCFF83DBD7}"/>
    <cellStyle name="Normal 4" xfId="8" xr:uid="{3430C443-B61F-407D-A593-DACA90F568DB}"/>
    <cellStyle name="Normal 5" xfId="9" xr:uid="{ECE2DF64-2C4C-4DEB-AEA4-3BE63EA85420}"/>
    <cellStyle name="Normal 8" xfId="6" xr:uid="{7E05EF1A-99EE-4F59-B080-0D92720A6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0DBF-F592-4881-B082-97B32973C932}">
  <sheetPr>
    <tabColor rgb="FF00B0F0"/>
    <pageSetUpPr fitToPage="1"/>
  </sheetPr>
  <dimension ref="A1:F80"/>
  <sheetViews>
    <sheetView showGridLines="0" zoomScaleNormal="100" workbookViewId="0">
      <selection activeCell="B21" sqref="B21"/>
    </sheetView>
  </sheetViews>
  <sheetFormatPr defaultColWidth="9.140625" defaultRowHeight="15" x14ac:dyDescent="0.2"/>
  <cols>
    <col min="1" max="1" width="14.140625" style="60" customWidth="1"/>
    <col min="2" max="2" width="47.28515625" style="61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 x14ac:dyDescent="0.4">
      <c r="A1" s="66" t="s">
        <v>0</v>
      </c>
      <c r="B1" s="66"/>
      <c r="C1" s="66"/>
      <c r="D1" s="66"/>
    </row>
    <row r="2" spans="1:6" ht="15.75" x14ac:dyDescent="0.25">
      <c r="A2" s="67" t="s">
        <v>1</v>
      </c>
      <c r="B2" s="67"/>
      <c r="C2" s="67"/>
      <c r="D2" s="67"/>
    </row>
    <row r="3" spans="1:6" x14ac:dyDescent="0.2">
      <c r="A3" s="68" t="s">
        <v>33</v>
      </c>
      <c r="B3" s="68"/>
      <c r="C3" s="68"/>
      <c r="D3" s="68"/>
    </row>
    <row r="4" spans="1:6" ht="12.75" x14ac:dyDescent="0.2">
      <c r="A4" s="69" t="s">
        <v>2</v>
      </c>
      <c r="B4" s="69"/>
      <c r="C4" s="69"/>
      <c r="D4" s="69"/>
      <c r="E4" s="69"/>
      <c r="F4" s="69"/>
    </row>
    <row r="5" spans="1:6" ht="9" customHeight="1" x14ac:dyDescent="0.2">
      <c r="A5" s="69"/>
      <c r="B5" s="69"/>
      <c r="C5" s="69"/>
      <c r="D5" s="69"/>
      <c r="E5" s="69"/>
      <c r="F5" s="69"/>
    </row>
    <row r="6" spans="1:6" ht="12.75" x14ac:dyDescent="0.2">
      <c r="A6" s="3" t="s">
        <v>3</v>
      </c>
      <c r="B6" s="4" t="s">
        <v>4</v>
      </c>
      <c r="C6" s="5" t="s">
        <v>5</v>
      </c>
      <c r="D6" s="5"/>
      <c r="E6" s="65"/>
      <c r="F6" s="65"/>
    </row>
    <row r="7" spans="1:6" ht="12.75" customHeight="1" x14ac:dyDescent="0.2">
      <c r="A7" s="68"/>
      <c r="B7" s="69"/>
      <c r="C7" s="69"/>
      <c r="D7" s="69"/>
      <c r="E7" s="69"/>
      <c r="F7" s="69"/>
    </row>
    <row r="8" spans="1:6" s="9" customFormat="1" ht="14.25" x14ac:dyDescent="0.2">
      <c r="A8" s="6">
        <v>44442</v>
      </c>
      <c r="B8" s="7" t="s">
        <v>32</v>
      </c>
      <c r="C8" s="8">
        <v>469993.57</v>
      </c>
      <c r="D8" s="8"/>
    </row>
    <row r="9" spans="1:6" s="9" customFormat="1" ht="14.25" x14ac:dyDescent="0.2">
      <c r="A9" s="63">
        <v>44452</v>
      </c>
      <c r="B9" s="62" t="s">
        <v>31</v>
      </c>
      <c r="C9" s="12">
        <v>342225</v>
      </c>
      <c r="D9" s="12"/>
    </row>
    <row r="10" spans="1:6" s="9" customFormat="1" ht="14.25" hidden="1" x14ac:dyDescent="0.2">
      <c r="A10" s="13"/>
      <c r="B10" s="7"/>
      <c r="C10" s="14"/>
      <c r="D10" s="14"/>
    </row>
    <row r="11" spans="1:6" s="9" customFormat="1" ht="14.25" x14ac:dyDescent="0.2">
      <c r="A11" s="6">
        <v>44452</v>
      </c>
      <c r="B11" s="7" t="s">
        <v>30</v>
      </c>
      <c r="C11" s="14">
        <f>3355.72+11580.86+8575.55+9830.04+7918.97</f>
        <v>41261.14</v>
      </c>
      <c r="D11" s="14"/>
    </row>
    <row r="12" spans="1:6" s="9" customFormat="1" ht="14.25" x14ac:dyDescent="0.2">
      <c r="A12" s="15">
        <v>44452</v>
      </c>
      <c r="B12" s="62" t="s">
        <v>29</v>
      </c>
      <c r="C12" s="16">
        <v>434517.15</v>
      </c>
      <c r="D12" s="12"/>
    </row>
    <row r="13" spans="1:6" s="9" customFormat="1" ht="14.25" x14ac:dyDescent="0.2">
      <c r="A13" s="13">
        <v>44467</v>
      </c>
      <c r="B13" s="7" t="s">
        <v>27</v>
      </c>
      <c r="C13" s="14">
        <v>43052.11</v>
      </c>
      <c r="D13" s="14"/>
    </row>
    <row r="14" spans="1:6" s="9" customFormat="1" ht="15" customHeight="1" x14ac:dyDescent="0.2">
      <c r="A14" s="15">
        <v>44467</v>
      </c>
      <c r="B14" s="62" t="s">
        <v>28</v>
      </c>
      <c r="C14" s="12">
        <f>162.65+340.16+432807.34+618.08</f>
        <v>433928.23000000004</v>
      </c>
      <c r="D14" s="12"/>
    </row>
    <row r="15" spans="1:6" s="9" customFormat="1" thickBot="1" x14ac:dyDescent="0.25">
      <c r="A15" s="17"/>
      <c r="B15" s="18" t="s">
        <v>6</v>
      </c>
      <c r="C15" s="19"/>
      <c r="D15" s="20"/>
      <c r="F15" s="21"/>
    </row>
    <row r="16" spans="1:6" ht="13.5" thickTop="1" x14ac:dyDescent="0.2">
      <c r="A16" s="64"/>
      <c r="B16" s="23"/>
      <c r="C16" s="24"/>
      <c r="D16" s="24"/>
      <c r="E16" s="24"/>
    </row>
    <row r="17" spans="1:5" ht="12.75" x14ac:dyDescent="0.2">
      <c r="A17" s="64"/>
      <c r="B17" s="23"/>
      <c r="C17" s="24"/>
      <c r="D17" s="24"/>
      <c r="E17" s="24"/>
    </row>
    <row r="18" spans="1:5" ht="12.75" x14ac:dyDescent="0.2">
      <c r="A18" s="64"/>
      <c r="B18" s="23"/>
      <c r="C18" s="24"/>
      <c r="D18" s="24"/>
      <c r="E18" s="24"/>
    </row>
    <row r="19" spans="1:5" ht="13.5" thickTop="1" x14ac:dyDescent="0.2">
      <c r="A19" s="64"/>
      <c r="B19" s="23"/>
      <c r="C19" s="24"/>
      <c r="D19" s="24"/>
      <c r="E19" s="24"/>
    </row>
    <row r="20" spans="1:5" ht="12.75" x14ac:dyDescent="0.2">
      <c r="A20" s="64"/>
      <c r="B20" s="23"/>
      <c r="C20" s="24"/>
      <c r="D20" s="24"/>
      <c r="E20" s="24"/>
    </row>
    <row r="21" spans="1:5" ht="12.75" x14ac:dyDescent="0.2">
      <c r="A21" s="64"/>
      <c r="B21" s="23"/>
      <c r="C21" s="24"/>
      <c r="D21" s="24"/>
      <c r="E21" s="24"/>
    </row>
    <row r="22" spans="1:5" ht="12.75" x14ac:dyDescent="0.2">
      <c r="A22" s="64"/>
      <c r="B22" s="23"/>
      <c r="C22" s="24"/>
      <c r="D22" s="24"/>
      <c r="E22" s="24"/>
    </row>
    <row r="23" spans="1:5" ht="12.75" x14ac:dyDescent="0.2">
      <c r="A23" s="64"/>
      <c r="B23" s="23"/>
      <c r="C23" s="24"/>
      <c r="D23" s="24"/>
      <c r="E23" s="24"/>
    </row>
    <row r="24" spans="1:5" ht="12.75" x14ac:dyDescent="0.2">
      <c r="A24" s="64"/>
      <c r="B24" s="23"/>
      <c r="C24" s="24"/>
      <c r="D24" s="24"/>
      <c r="E24" s="24"/>
    </row>
    <row r="25" spans="1:5" ht="12.75" x14ac:dyDescent="0.2">
      <c r="A25" s="64"/>
      <c r="B25" s="23"/>
      <c r="C25" s="24"/>
      <c r="D25" s="24"/>
      <c r="E25" s="24"/>
    </row>
    <row r="26" spans="1:5" ht="12.75" x14ac:dyDescent="0.2">
      <c r="A26" s="64"/>
      <c r="B26" s="23"/>
      <c r="C26" s="24"/>
      <c r="D26" s="24"/>
      <c r="E26" s="24"/>
    </row>
    <row r="27" spans="1:5" ht="12.75" x14ac:dyDescent="0.2">
      <c r="A27" s="64"/>
      <c r="B27" s="23"/>
      <c r="C27" s="24"/>
      <c r="D27" s="24"/>
      <c r="E27" s="24"/>
    </row>
    <row r="28" spans="1:5" ht="12.75" x14ac:dyDescent="0.2">
      <c r="A28" s="64"/>
      <c r="B28" s="23"/>
      <c r="C28" s="24"/>
      <c r="D28" s="24"/>
      <c r="E28" s="24"/>
    </row>
    <row r="29" spans="1:5" ht="12.75" x14ac:dyDescent="0.2">
      <c r="A29" s="64"/>
      <c r="B29" s="23"/>
      <c r="C29" s="24"/>
      <c r="D29" s="24"/>
      <c r="E29" s="24"/>
    </row>
    <row r="30" spans="1:5" ht="12.75" x14ac:dyDescent="0.2">
      <c r="A30" s="64"/>
      <c r="B30" s="23"/>
      <c r="C30" s="24"/>
      <c r="D30" s="24"/>
      <c r="E30" s="24"/>
    </row>
    <row r="31" spans="1:5" ht="12.75" x14ac:dyDescent="0.2">
      <c r="A31" s="64"/>
      <c r="B31" s="23"/>
      <c r="C31" s="24"/>
      <c r="D31" s="24"/>
      <c r="E31" s="24"/>
    </row>
    <row r="32" spans="1:5" ht="12.75" x14ac:dyDescent="0.2">
      <c r="A32" s="64"/>
      <c r="B32" s="23"/>
      <c r="C32" s="24"/>
      <c r="D32" s="24"/>
      <c r="E32" s="24"/>
    </row>
    <row r="33" spans="1:5" ht="12.75" x14ac:dyDescent="0.2">
      <c r="A33" s="64"/>
      <c r="B33" s="23"/>
      <c r="C33" s="24"/>
      <c r="D33" s="24"/>
      <c r="E33" s="24"/>
    </row>
    <row r="34" spans="1:5" ht="12.75" x14ac:dyDescent="0.2">
      <c r="A34" s="64"/>
      <c r="B34" s="23"/>
      <c r="C34" s="24"/>
      <c r="D34" s="24"/>
      <c r="E34" s="24"/>
    </row>
    <row r="35" spans="1:5" ht="12.75" x14ac:dyDescent="0.2">
      <c r="A35" s="64"/>
      <c r="B35" s="23"/>
      <c r="C35" s="24"/>
      <c r="D35" s="24"/>
      <c r="E35" s="24"/>
    </row>
    <row r="36" spans="1:5" ht="12.75" x14ac:dyDescent="0.2">
      <c r="A36" s="64"/>
      <c r="B36" s="23"/>
      <c r="C36" s="24"/>
      <c r="D36" s="24"/>
      <c r="E36" s="24"/>
    </row>
    <row r="37" spans="1:5" ht="12.75" x14ac:dyDescent="0.2">
      <c r="A37" s="64"/>
      <c r="B37" s="23"/>
      <c r="C37" s="24"/>
      <c r="D37" s="24"/>
      <c r="E37" s="24"/>
    </row>
    <row r="38" spans="1:5" ht="12.75" x14ac:dyDescent="0.2">
      <c r="A38" s="64"/>
      <c r="B38" s="23"/>
      <c r="C38" s="24"/>
      <c r="D38" s="24"/>
      <c r="E38" s="24"/>
    </row>
    <row r="39" spans="1:5" ht="12.75" x14ac:dyDescent="0.2">
      <c r="A39" s="64"/>
      <c r="B39" s="23"/>
      <c r="C39" s="24"/>
      <c r="D39" s="24"/>
      <c r="E39" s="24"/>
    </row>
    <row r="40" spans="1:5" ht="12.75" x14ac:dyDescent="0.2">
      <c r="A40" s="64"/>
      <c r="B40" s="23"/>
      <c r="C40" s="24"/>
      <c r="D40" s="24"/>
      <c r="E40" s="24"/>
    </row>
    <row r="41" spans="1:5" ht="12.75" x14ac:dyDescent="0.2">
      <c r="A41" s="64"/>
      <c r="B41" s="23"/>
      <c r="C41" s="24"/>
      <c r="D41" s="24"/>
      <c r="E41" s="24"/>
    </row>
    <row r="42" spans="1:5" ht="12.75" x14ac:dyDescent="0.2">
      <c r="A42" s="64"/>
      <c r="B42" s="23"/>
      <c r="C42" s="24"/>
      <c r="D42" s="24"/>
      <c r="E42" s="24"/>
    </row>
    <row r="43" spans="1:5" ht="12.75" x14ac:dyDescent="0.2">
      <c r="A43" s="64"/>
      <c r="B43" s="23"/>
      <c r="C43" s="24"/>
      <c r="D43" s="24"/>
      <c r="E43" s="24"/>
    </row>
    <row r="44" spans="1:5" ht="12.75" x14ac:dyDescent="0.2">
      <c r="A44" s="64"/>
      <c r="B44" s="23"/>
      <c r="C44" s="24"/>
      <c r="D44" s="24"/>
      <c r="E44" s="24"/>
    </row>
    <row r="45" spans="1:5" ht="12.75" x14ac:dyDescent="0.2">
      <c r="A45" s="64"/>
      <c r="B45" s="23"/>
      <c r="C45" s="24"/>
      <c r="D45" s="24"/>
      <c r="E45" s="24"/>
    </row>
    <row r="46" spans="1:5" ht="12.75" x14ac:dyDescent="0.2">
      <c r="A46" s="64"/>
      <c r="B46" s="23"/>
      <c r="C46" s="24"/>
      <c r="D46" s="24"/>
      <c r="E46" s="24"/>
    </row>
    <row r="47" spans="1:5" ht="12.75" x14ac:dyDescent="0.2">
      <c r="A47" s="64"/>
      <c r="B47" s="23"/>
      <c r="C47" s="24"/>
      <c r="D47" s="24"/>
      <c r="E47" s="24"/>
    </row>
    <row r="48" spans="1:5" ht="12.75" x14ac:dyDescent="0.2">
      <c r="A48" s="64"/>
      <c r="B48" s="23"/>
      <c r="C48" s="24"/>
      <c r="D48" s="24"/>
      <c r="E48" s="24"/>
    </row>
    <row r="49" spans="1:5" ht="12.75" x14ac:dyDescent="0.2">
      <c r="A49" s="64"/>
      <c r="B49" s="23"/>
      <c r="C49" s="24"/>
      <c r="D49" s="24"/>
      <c r="E49" s="24"/>
    </row>
    <row r="50" spans="1:5" ht="12.75" x14ac:dyDescent="0.2">
      <c r="A50" s="64"/>
      <c r="B50" s="23"/>
      <c r="C50" s="24"/>
      <c r="D50" s="24"/>
      <c r="E50" s="24"/>
    </row>
    <row r="51" spans="1:5" ht="12.75" x14ac:dyDescent="0.2">
      <c r="A51" s="64"/>
      <c r="B51" s="23"/>
      <c r="C51" s="24"/>
      <c r="D51" s="24"/>
      <c r="E51" s="24"/>
    </row>
    <row r="52" spans="1:5" ht="12.75" x14ac:dyDescent="0.2">
      <c r="A52" s="64"/>
      <c r="B52" s="23"/>
      <c r="C52" s="24"/>
      <c r="D52" s="24"/>
      <c r="E52" s="24"/>
    </row>
    <row r="53" spans="1:5" ht="12.75" x14ac:dyDescent="0.2">
      <c r="A53" s="64"/>
      <c r="B53" s="23"/>
      <c r="C53" s="24"/>
      <c r="D53" s="24"/>
      <c r="E53" s="24"/>
    </row>
    <row r="54" spans="1:5" ht="12.75" x14ac:dyDescent="0.2">
      <c r="A54" s="64"/>
      <c r="B54" s="23"/>
      <c r="C54" s="24"/>
      <c r="D54" s="24"/>
      <c r="E54" s="24"/>
    </row>
    <row r="55" spans="1:5" ht="12.75" x14ac:dyDescent="0.2">
      <c r="A55" s="64"/>
      <c r="B55" s="23"/>
      <c r="C55" s="24"/>
      <c r="D55" s="24"/>
      <c r="E55" s="24"/>
    </row>
    <row r="56" spans="1:5" ht="12.75" x14ac:dyDescent="0.2">
      <c r="A56" s="64"/>
      <c r="B56" s="23"/>
      <c r="C56" s="24"/>
      <c r="D56" s="24"/>
      <c r="E56" s="24"/>
    </row>
    <row r="57" spans="1:5" ht="12.75" x14ac:dyDescent="0.2">
      <c r="A57" s="64"/>
      <c r="B57" s="23"/>
      <c r="C57" s="24"/>
      <c r="D57" s="24"/>
      <c r="E57" s="24"/>
    </row>
    <row r="58" spans="1:5" ht="12.75" x14ac:dyDescent="0.2">
      <c r="A58" s="64"/>
      <c r="B58" s="23"/>
      <c r="C58" s="24"/>
      <c r="D58" s="24"/>
      <c r="E58" s="24"/>
    </row>
    <row r="59" spans="1:5" ht="12.75" x14ac:dyDescent="0.2">
      <c r="A59" s="64"/>
      <c r="B59" s="23"/>
      <c r="C59" s="24"/>
      <c r="D59" s="24"/>
      <c r="E59" s="24"/>
    </row>
    <row r="60" spans="1:5" ht="12.75" x14ac:dyDescent="0.2">
      <c r="A60" s="64"/>
      <c r="B60" s="23"/>
      <c r="C60" s="24"/>
      <c r="D60" s="24"/>
      <c r="E60" s="24"/>
    </row>
    <row r="61" spans="1:5" ht="12.75" x14ac:dyDescent="0.2">
      <c r="A61" s="64"/>
      <c r="B61" s="23"/>
      <c r="C61" s="24"/>
      <c r="D61" s="24"/>
      <c r="E61" s="24"/>
    </row>
    <row r="62" spans="1:5" ht="12.75" x14ac:dyDescent="0.2">
      <c r="A62" s="64"/>
      <c r="B62" s="23"/>
      <c r="C62" s="24"/>
      <c r="D62" s="24"/>
      <c r="E62" s="24"/>
    </row>
    <row r="63" spans="1:5" ht="12.75" x14ac:dyDescent="0.2">
      <c r="A63" s="64"/>
      <c r="B63" s="23"/>
      <c r="C63" s="24"/>
      <c r="D63" s="24"/>
      <c r="E63" s="24"/>
    </row>
    <row r="64" spans="1:5" ht="12.75" x14ac:dyDescent="0.2">
      <c r="A64" s="64"/>
      <c r="B64" s="23"/>
      <c r="C64" s="24"/>
      <c r="D64" s="24"/>
      <c r="E64" s="24"/>
    </row>
    <row r="65" spans="1:5" ht="12.75" x14ac:dyDescent="0.2">
      <c r="A65" s="64"/>
      <c r="B65" s="23"/>
      <c r="C65" s="24"/>
      <c r="D65" s="24"/>
      <c r="E65" s="24"/>
    </row>
    <row r="66" spans="1:5" ht="12.75" x14ac:dyDescent="0.2">
      <c r="A66" s="64"/>
      <c r="B66" s="23"/>
      <c r="C66" s="24"/>
      <c r="D66" s="24"/>
      <c r="E66" s="24"/>
    </row>
    <row r="67" spans="1:5" ht="12.75" x14ac:dyDescent="0.2">
      <c r="A67" s="64"/>
      <c r="B67" s="23"/>
      <c r="C67" s="24"/>
      <c r="D67" s="24"/>
      <c r="E67" s="24"/>
    </row>
    <row r="68" spans="1:5" ht="12.75" x14ac:dyDescent="0.2">
      <c r="A68" s="64"/>
      <c r="B68" s="23"/>
      <c r="C68" s="24"/>
      <c r="D68" s="24"/>
      <c r="E68" s="24"/>
    </row>
    <row r="69" spans="1:5" ht="12.75" x14ac:dyDescent="0.2">
      <c r="A69" s="64"/>
      <c r="B69" s="23"/>
      <c r="C69" s="24"/>
      <c r="D69" s="24"/>
      <c r="E69" s="24"/>
    </row>
    <row r="70" spans="1:5" ht="12.75" x14ac:dyDescent="0.2">
      <c r="A70" s="64"/>
      <c r="B70" s="23"/>
      <c r="C70" s="24"/>
      <c r="D70" s="24"/>
      <c r="E70" s="24"/>
    </row>
    <row r="71" spans="1:5" ht="12.75" x14ac:dyDescent="0.2">
      <c r="A71" s="64"/>
      <c r="B71" s="23"/>
      <c r="C71" s="24"/>
      <c r="D71" s="24"/>
      <c r="E71" s="24"/>
    </row>
    <row r="72" spans="1:5" ht="12.75" x14ac:dyDescent="0.2">
      <c r="A72" s="64"/>
      <c r="B72" s="23"/>
      <c r="C72" s="24"/>
      <c r="D72" s="24"/>
      <c r="E72" s="24"/>
    </row>
    <row r="73" spans="1:5" ht="12.75" x14ac:dyDescent="0.2">
      <c r="A73" s="64"/>
      <c r="B73" s="23"/>
      <c r="C73" s="24"/>
      <c r="D73" s="24"/>
      <c r="E73" s="24"/>
    </row>
    <row r="74" spans="1:5" ht="12.75" x14ac:dyDescent="0.2">
      <c r="A74" s="64"/>
      <c r="B74" s="23"/>
      <c r="C74" s="24"/>
      <c r="D74" s="24"/>
      <c r="E74" s="24"/>
    </row>
    <row r="75" spans="1:5" ht="12.75" x14ac:dyDescent="0.2">
      <c r="A75" s="64"/>
      <c r="B75" s="23"/>
      <c r="C75" s="24"/>
      <c r="D75" s="24"/>
      <c r="E75" s="24"/>
    </row>
    <row r="76" spans="1:5" ht="12.75" x14ac:dyDescent="0.2">
      <c r="A76" s="64"/>
      <c r="B76" s="23"/>
      <c r="C76" s="24"/>
      <c r="D76" s="24"/>
      <c r="E76" s="24"/>
    </row>
    <row r="77" spans="1:5" ht="12.75" x14ac:dyDescent="0.2">
      <c r="A77" s="64"/>
      <c r="B77" s="23"/>
      <c r="C77" s="24"/>
      <c r="D77" s="24"/>
      <c r="E77" s="24"/>
    </row>
    <row r="78" spans="1:5" ht="12.75" x14ac:dyDescent="0.2">
      <c r="A78" s="64"/>
      <c r="B78" s="23"/>
      <c r="C78" s="24"/>
      <c r="D78" s="24"/>
      <c r="E78" s="24"/>
    </row>
    <row r="79" spans="1:5" ht="12.75" x14ac:dyDescent="0.2">
      <c r="A79" s="64"/>
      <c r="B79" s="23"/>
      <c r="C79" s="24"/>
      <c r="D79" s="24"/>
      <c r="E79" s="24"/>
    </row>
    <row r="80" spans="1:5" ht="12.75" x14ac:dyDescent="0.2">
      <c r="A80" s="64"/>
      <c r="B80" s="23"/>
      <c r="C80" s="24"/>
      <c r="D80" s="24"/>
      <c r="E80" s="24"/>
    </row>
  </sheetData>
  <mergeCells count="7">
    <mergeCell ref="A7:F7"/>
    <mergeCell ref="A1:D1"/>
    <mergeCell ref="A2:D2"/>
    <mergeCell ref="A3:D3"/>
    <mergeCell ref="A4:F4"/>
    <mergeCell ref="A5:F5"/>
    <mergeCell ref="E6:F6"/>
  </mergeCells>
  <printOptions horizontalCentered="1"/>
  <pageMargins left="0.7" right="0.7" top="0.75" bottom="0.75" header="0.3" footer="0.3"/>
  <pageSetup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8EF6-967C-4C70-BD5F-C544FD85452F}">
  <sheetPr>
    <tabColor rgb="FF00B0F0"/>
    <pageSetUpPr fitToPage="1"/>
  </sheetPr>
  <dimension ref="A1:I104"/>
  <sheetViews>
    <sheetView showGridLines="0" tabSelected="1" zoomScaleNormal="100" workbookViewId="0">
      <selection activeCell="C34" sqref="C34"/>
    </sheetView>
  </sheetViews>
  <sheetFormatPr defaultColWidth="9.140625" defaultRowHeight="15" x14ac:dyDescent="0.2"/>
  <cols>
    <col min="1" max="1" width="14.140625" style="60" customWidth="1"/>
    <col min="2" max="2" width="47.28515625" style="61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 x14ac:dyDescent="0.4">
      <c r="A1" s="66" t="s">
        <v>0</v>
      </c>
      <c r="B1" s="66"/>
      <c r="C1" s="66"/>
      <c r="D1" s="66"/>
    </row>
    <row r="2" spans="1:6" ht="15.75" x14ac:dyDescent="0.25">
      <c r="A2" s="67" t="s">
        <v>1</v>
      </c>
      <c r="B2" s="67"/>
      <c r="C2" s="67"/>
      <c r="D2" s="67"/>
    </row>
    <row r="3" spans="1:6" x14ac:dyDescent="0.2">
      <c r="A3" s="68" t="s">
        <v>33</v>
      </c>
      <c r="B3" s="68"/>
      <c r="C3" s="68"/>
      <c r="D3" s="68"/>
    </row>
    <row r="4" spans="1:6" ht="12.75" x14ac:dyDescent="0.2">
      <c r="A4" s="69" t="s">
        <v>2</v>
      </c>
      <c r="B4" s="69"/>
      <c r="C4" s="69"/>
      <c r="D4" s="69"/>
      <c r="E4" s="69"/>
      <c r="F4" s="69"/>
    </row>
    <row r="5" spans="1:6" ht="9" customHeight="1" x14ac:dyDescent="0.2">
      <c r="A5" s="69"/>
      <c r="B5" s="69"/>
      <c r="C5" s="69"/>
      <c r="D5" s="69"/>
      <c r="E5" s="69"/>
      <c r="F5" s="69"/>
    </row>
    <row r="6" spans="1:6" ht="12.75" x14ac:dyDescent="0.2">
      <c r="A6" s="3" t="s">
        <v>3</v>
      </c>
      <c r="B6" s="4" t="s">
        <v>4</v>
      </c>
      <c r="C6" s="5" t="s">
        <v>5</v>
      </c>
      <c r="D6" s="5"/>
      <c r="E6" s="65"/>
      <c r="F6" s="65"/>
    </row>
    <row r="7" spans="1:6" ht="12.75" customHeight="1" x14ac:dyDescent="0.2">
      <c r="A7" s="68"/>
      <c r="B7" s="69"/>
      <c r="C7" s="69"/>
      <c r="D7" s="69"/>
      <c r="E7" s="69"/>
      <c r="F7" s="69"/>
    </row>
    <row r="8" spans="1:6" s="9" customFormat="1" ht="14.25" x14ac:dyDescent="0.2">
      <c r="A8" s="6">
        <v>44442</v>
      </c>
      <c r="B8" s="7" t="s">
        <v>32</v>
      </c>
      <c r="C8" s="8">
        <v>469993.57</v>
      </c>
      <c r="D8" s="8"/>
    </row>
    <row r="9" spans="1:6" s="9" customFormat="1" ht="14.25" x14ac:dyDescent="0.2">
      <c r="A9" s="10">
        <v>44452</v>
      </c>
      <c r="B9" s="11" t="s">
        <v>31</v>
      </c>
      <c r="C9" s="12">
        <v>342225</v>
      </c>
      <c r="D9" s="12"/>
    </row>
    <row r="10" spans="1:6" s="9" customFormat="1" ht="14.25" hidden="1" x14ac:dyDescent="0.2">
      <c r="A10" s="13"/>
      <c r="B10" s="7"/>
      <c r="C10" s="14"/>
      <c r="D10" s="14"/>
    </row>
    <row r="11" spans="1:6" s="9" customFormat="1" ht="14.25" x14ac:dyDescent="0.2">
      <c r="A11" s="6">
        <v>44452</v>
      </c>
      <c r="B11" s="7" t="s">
        <v>30</v>
      </c>
      <c r="C11" s="14">
        <f>3355.72+11580.86+8575.55+9830.04+7918.97</f>
        <v>41261.14</v>
      </c>
      <c r="D11" s="14"/>
    </row>
    <row r="12" spans="1:6" s="9" customFormat="1" ht="14.25" x14ac:dyDescent="0.2">
      <c r="A12" s="15">
        <v>44452</v>
      </c>
      <c r="B12" s="11" t="s">
        <v>29</v>
      </c>
      <c r="C12" s="16">
        <v>434517.15</v>
      </c>
      <c r="D12" s="12"/>
    </row>
    <row r="13" spans="1:6" s="9" customFormat="1" ht="14.25" x14ac:dyDescent="0.2">
      <c r="A13" s="13">
        <v>44467</v>
      </c>
      <c r="B13" s="7" t="s">
        <v>27</v>
      </c>
      <c r="C13" s="14">
        <v>43052.11</v>
      </c>
      <c r="D13" s="14"/>
    </row>
    <row r="14" spans="1:6" s="9" customFormat="1" ht="15" customHeight="1" x14ac:dyDescent="0.2">
      <c r="A14" s="15">
        <v>44467</v>
      </c>
      <c r="B14" s="11" t="s">
        <v>28</v>
      </c>
      <c r="C14" s="12">
        <f>162.65+340.16+432807.34+618.08</f>
        <v>433928.23000000004</v>
      </c>
      <c r="D14" s="12"/>
    </row>
    <row r="15" spans="1:6" s="9" customFormat="1" thickBot="1" x14ac:dyDescent="0.25">
      <c r="A15" s="17"/>
      <c r="B15" s="18" t="s">
        <v>6</v>
      </c>
      <c r="C15" s="19"/>
      <c r="D15" s="20"/>
      <c r="F15" s="21"/>
    </row>
    <row r="16" spans="1:6" ht="13.5" thickTop="1" x14ac:dyDescent="0.2">
      <c r="A16" s="22"/>
      <c r="B16" s="23" t="s">
        <v>7</v>
      </c>
      <c r="C16" s="24"/>
      <c r="D16" s="24"/>
      <c r="E16" s="24"/>
    </row>
    <row r="17" spans="1:9" ht="12.75" x14ac:dyDescent="0.2">
      <c r="A17" s="73" t="s">
        <v>8</v>
      </c>
      <c r="B17" s="73"/>
      <c r="C17" s="73"/>
      <c r="D17" s="73"/>
      <c r="E17" s="73"/>
      <c r="F17" s="73"/>
      <c r="G17" s="73"/>
      <c r="H17" s="73"/>
      <c r="I17" s="73"/>
    </row>
    <row r="18" spans="1:9" ht="12.75" x14ac:dyDescent="0.2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2.75" x14ac:dyDescent="0.2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 x14ac:dyDescent="0.2">
      <c r="A20" s="25"/>
      <c r="B20" s="25"/>
      <c r="C20" s="25" t="s">
        <v>9</v>
      </c>
      <c r="D20" s="25"/>
      <c r="E20" s="25"/>
      <c r="F20" s="25"/>
      <c r="G20" s="25"/>
      <c r="H20" s="25"/>
      <c r="I20" s="25" t="s">
        <v>10</v>
      </c>
    </row>
    <row r="21" spans="1:9" ht="12.75" x14ac:dyDescent="0.2">
      <c r="A21" s="27"/>
      <c r="B21" s="28"/>
      <c r="C21" s="29" t="s">
        <v>11</v>
      </c>
      <c r="D21" s="30"/>
      <c r="E21" s="29" t="s">
        <v>12</v>
      </c>
      <c r="F21" s="30"/>
      <c r="G21" s="31" t="s">
        <v>13</v>
      </c>
      <c r="H21" s="25"/>
      <c r="I21" s="31" t="s">
        <v>14</v>
      </c>
    </row>
    <row r="22" spans="1:9" ht="12.75" x14ac:dyDescent="0.2">
      <c r="A22" s="70" t="s">
        <v>15</v>
      </c>
      <c r="B22" s="70"/>
      <c r="C22" s="32">
        <v>117574.64</v>
      </c>
      <c r="D22" s="33"/>
      <c r="E22" s="34"/>
      <c r="F22" s="35"/>
      <c r="G22" s="36"/>
      <c r="H22" s="26"/>
      <c r="I22" s="36"/>
    </row>
    <row r="23" spans="1:9" ht="12" customHeight="1" x14ac:dyDescent="0.2">
      <c r="A23" s="70" t="s">
        <v>16</v>
      </c>
      <c r="B23" s="70"/>
      <c r="C23" s="37">
        <f>45969.69+433.66</f>
        <v>46403.350000000006</v>
      </c>
      <c r="D23" s="33"/>
      <c r="E23" s="34"/>
      <c r="F23" s="35"/>
      <c r="G23" s="36"/>
      <c r="H23" s="26"/>
      <c r="I23" s="36"/>
    </row>
    <row r="24" spans="1:9" ht="12.75" hidden="1" x14ac:dyDescent="0.2">
      <c r="A24" s="38" t="s">
        <v>17</v>
      </c>
      <c r="B24" s="38" t="s">
        <v>18</v>
      </c>
      <c r="C24" s="39"/>
      <c r="D24" s="33"/>
      <c r="E24" s="34"/>
      <c r="F24" s="35"/>
      <c r="G24" s="36"/>
      <c r="H24" s="26"/>
      <c r="I24" s="36"/>
    </row>
    <row r="25" spans="1:9" ht="12.75" x14ac:dyDescent="0.2">
      <c r="A25" s="38" t="s">
        <v>19</v>
      </c>
      <c r="B25" s="38"/>
      <c r="C25" s="37">
        <f>5000+-7624</f>
        <v>-2624</v>
      </c>
      <c r="D25" s="33"/>
      <c r="E25" s="34"/>
      <c r="F25" s="35"/>
      <c r="G25" s="36"/>
      <c r="H25" s="26"/>
      <c r="I25" s="36"/>
    </row>
    <row r="26" spans="1:9" ht="12.75" x14ac:dyDescent="0.2">
      <c r="A26" s="70" t="s">
        <v>20</v>
      </c>
      <c r="B26" s="70"/>
      <c r="C26" s="37">
        <v>3420.25</v>
      </c>
      <c r="D26" s="33"/>
      <c r="E26" s="34"/>
      <c r="F26" s="35"/>
      <c r="G26" s="36"/>
      <c r="H26" s="26"/>
      <c r="I26" s="36"/>
    </row>
    <row r="27" spans="1:9" ht="12.75" x14ac:dyDescent="0.2">
      <c r="A27" s="70" t="s">
        <v>21</v>
      </c>
      <c r="B27" s="70"/>
      <c r="C27" s="37">
        <v>0</v>
      </c>
      <c r="D27" s="33"/>
      <c r="E27" s="34"/>
      <c r="F27" s="35"/>
      <c r="G27" s="36"/>
      <c r="H27" s="26"/>
      <c r="I27" s="36"/>
    </row>
    <row r="28" spans="1:9" ht="12.75" x14ac:dyDescent="0.2">
      <c r="A28" s="38" t="s">
        <v>22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 x14ac:dyDescent="0.2">
      <c r="A29" s="70" t="s">
        <v>23</v>
      </c>
      <c r="B29" s="70"/>
      <c r="C29" s="41"/>
      <c r="D29" s="42"/>
      <c r="E29" s="43">
        <v>126062.84</v>
      </c>
      <c r="F29" s="44"/>
      <c r="G29" s="45"/>
      <c r="H29" s="46"/>
      <c r="I29" s="45"/>
    </row>
    <row r="30" spans="1:9" ht="14.25" x14ac:dyDescent="0.2">
      <c r="A30" s="70" t="s">
        <v>24</v>
      </c>
      <c r="B30" s="70"/>
      <c r="C30" s="47"/>
      <c r="D30" s="26"/>
      <c r="E30" s="9"/>
      <c r="F30" s="48"/>
      <c r="G30" s="49"/>
      <c r="H30" s="35"/>
      <c r="I30" s="36"/>
    </row>
    <row r="31" spans="1:9" ht="13.5" thickBot="1" x14ac:dyDescent="0.25">
      <c r="A31" s="17"/>
      <c r="B31" s="28"/>
      <c r="C31" s="50">
        <f>SUM(C22:C30)</f>
        <v>164774.24</v>
      </c>
      <c r="D31" s="51"/>
      <c r="E31" s="52">
        <f>E29</f>
        <v>126062.84</v>
      </c>
      <c r="F31" s="53"/>
      <c r="G31" s="54">
        <f>C15</f>
        <v>0</v>
      </c>
      <c r="H31" s="53"/>
      <c r="I31" s="50">
        <f>SUM(C31:G31)</f>
        <v>290837.07999999996</v>
      </c>
    </row>
    <row r="32" spans="1:9" ht="13.5" thickTop="1" x14ac:dyDescent="0.2">
      <c r="A32" s="17"/>
      <c r="B32" s="28"/>
      <c r="C32" s="55"/>
      <c r="D32" s="35"/>
      <c r="E32" s="35"/>
      <c r="F32" s="35"/>
      <c r="G32" s="26"/>
      <c r="H32" s="26"/>
      <c r="I32" s="26"/>
    </row>
    <row r="33" spans="1:9" ht="12.75" x14ac:dyDescent="0.2">
      <c r="A33" s="71" t="s">
        <v>25</v>
      </c>
      <c r="B33" s="71"/>
      <c r="C33" s="56"/>
      <c r="D33" s="2"/>
      <c r="E33" s="24"/>
    </row>
    <row r="34" spans="1:9" ht="12.75" x14ac:dyDescent="0.2">
      <c r="A34" s="72" t="s">
        <v>26</v>
      </c>
      <c r="B34" s="72"/>
      <c r="C34" s="57">
        <v>4029.05</v>
      </c>
      <c r="D34" s="24"/>
      <c r="E34" s="24"/>
      <c r="F34" s="24"/>
      <c r="I34" s="58"/>
    </row>
    <row r="35" spans="1:9" ht="12.75" x14ac:dyDescent="0.2">
      <c r="A35" s="59"/>
      <c r="B35" s="23"/>
      <c r="C35" s="24"/>
      <c r="D35" s="24"/>
      <c r="E35" s="24"/>
    </row>
    <row r="36" spans="1:9" ht="12.75" x14ac:dyDescent="0.2">
      <c r="A36" s="59"/>
      <c r="B36" s="23"/>
      <c r="C36" s="24"/>
      <c r="D36" s="24"/>
      <c r="E36" s="24"/>
    </row>
    <row r="37" spans="1:9" ht="12.75" x14ac:dyDescent="0.2">
      <c r="A37" s="59"/>
      <c r="B37" s="23"/>
      <c r="C37" s="24"/>
      <c r="D37" s="24"/>
      <c r="E37" s="24"/>
    </row>
    <row r="38" spans="1:9" ht="12.75" x14ac:dyDescent="0.2">
      <c r="A38" s="59"/>
      <c r="B38" s="23"/>
      <c r="C38" s="24"/>
      <c r="D38" s="24"/>
      <c r="E38" s="24"/>
    </row>
    <row r="39" spans="1:9" ht="12.75" x14ac:dyDescent="0.2">
      <c r="A39" s="59"/>
      <c r="B39" s="23"/>
      <c r="C39" s="24"/>
      <c r="D39" s="24"/>
      <c r="E39" s="24"/>
    </row>
    <row r="40" spans="1:9" ht="12.75" x14ac:dyDescent="0.2">
      <c r="A40" s="59"/>
      <c r="B40" s="23"/>
      <c r="C40" s="24"/>
      <c r="D40" s="24"/>
      <c r="E40" s="24"/>
    </row>
    <row r="41" spans="1:9" ht="12.75" x14ac:dyDescent="0.2">
      <c r="A41" s="59"/>
      <c r="B41" s="23"/>
      <c r="C41" s="24"/>
      <c r="D41" s="24"/>
      <c r="E41" s="24"/>
    </row>
    <row r="42" spans="1:9" ht="12.75" x14ac:dyDescent="0.2">
      <c r="A42" s="59"/>
      <c r="B42" s="23"/>
      <c r="C42" s="24"/>
      <c r="D42" s="24"/>
      <c r="E42" s="24"/>
    </row>
    <row r="43" spans="1:9" ht="12.75" x14ac:dyDescent="0.2">
      <c r="A43" s="59"/>
      <c r="B43" s="23"/>
      <c r="C43" s="24"/>
      <c r="D43" s="24"/>
      <c r="E43" s="24"/>
    </row>
    <row r="44" spans="1:9" ht="12.75" x14ac:dyDescent="0.2">
      <c r="A44" s="59"/>
      <c r="B44" s="23"/>
      <c r="C44" s="24"/>
      <c r="D44" s="24"/>
      <c r="E44" s="24"/>
    </row>
    <row r="45" spans="1:9" ht="12.75" x14ac:dyDescent="0.2">
      <c r="A45" s="59"/>
      <c r="B45" s="23"/>
      <c r="C45" s="24"/>
      <c r="D45" s="24"/>
      <c r="E45" s="24"/>
    </row>
    <row r="46" spans="1:9" ht="12.75" x14ac:dyDescent="0.2">
      <c r="A46" s="59"/>
      <c r="B46" s="23"/>
      <c r="C46" s="24"/>
      <c r="D46" s="24"/>
      <c r="E46" s="24"/>
    </row>
    <row r="47" spans="1:9" ht="12.75" x14ac:dyDescent="0.2">
      <c r="A47" s="59"/>
      <c r="B47" s="23"/>
      <c r="C47" s="24"/>
      <c r="D47" s="24"/>
      <c r="E47" s="24"/>
    </row>
    <row r="48" spans="1:9" ht="12.75" x14ac:dyDescent="0.2">
      <c r="A48" s="59"/>
      <c r="B48" s="23"/>
      <c r="C48" s="24"/>
      <c r="D48" s="24"/>
      <c r="E48" s="24"/>
    </row>
    <row r="49" spans="1:5" ht="12.75" x14ac:dyDescent="0.2">
      <c r="A49" s="59"/>
      <c r="B49" s="23"/>
      <c r="C49" s="24"/>
      <c r="D49" s="24"/>
      <c r="E49" s="24"/>
    </row>
    <row r="50" spans="1:5" ht="12.75" x14ac:dyDescent="0.2">
      <c r="A50" s="59"/>
      <c r="B50" s="23"/>
      <c r="C50" s="24"/>
      <c r="D50" s="24"/>
      <c r="E50" s="24"/>
    </row>
    <row r="51" spans="1:5" ht="12.75" x14ac:dyDescent="0.2">
      <c r="A51" s="59"/>
      <c r="B51" s="23"/>
      <c r="C51" s="24"/>
      <c r="D51" s="24"/>
      <c r="E51" s="24"/>
    </row>
    <row r="52" spans="1:5" ht="12.75" x14ac:dyDescent="0.2">
      <c r="A52" s="59"/>
      <c r="B52" s="23"/>
      <c r="C52" s="24"/>
      <c r="D52" s="24"/>
      <c r="E52" s="24"/>
    </row>
    <row r="53" spans="1:5" ht="12.75" x14ac:dyDescent="0.2">
      <c r="A53" s="59"/>
      <c r="B53" s="23"/>
      <c r="C53" s="24"/>
      <c r="D53" s="24"/>
      <c r="E53" s="24"/>
    </row>
    <row r="54" spans="1:5" ht="12.75" x14ac:dyDescent="0.2">
      <c r="A54" s="59"/>
      <c r="B54" s="23"/>
      <c r="C54" s="24"/>
      <c r="D54" s="24"/>
      <c r="E54" s="24"/>
    </row>
    <row r="55" spans="1:5" ht="12.75" x14ac:dyDescent="0.2">
      <c r="A55" s="59"/>
      <c r="B55" s="23"/>
      <c r="C55" s="24"/>
      <c r="D55" s="24"/>
      <c r="E55" s="24"/>
    </row>
    <row r="56" spans="1:5" ht="12.75" x14ac:dyDescent="0.2">
      <c r="A56" s="59"/>
      <c r="B56" s="23"/>
      <c r="C56" s="24"/>
      <c r="D56" s="24"/>
      <c r="E56" s="24"/>
    </row>
    <row r="57" spans="1:5" ht="12.75" x14ac:dyDescent="0.2">
      <c r="A57" s="59"/>
      <c r="B57" s="23"/>
      <c r="C57" s="24"/>
      <c r="D57" s="24"/>
      <c r="E57" s="24"/>
    </row>
    <row r="58" spans="1:5" ht="12.75" x14ac:dyDescent="0.2">
      <c r="A58" s="59"/>
      <c r="B58" s="23"/>
      <c r="C58" s="24"/>
      <c r="D58" s="24"/>
      <c r="E58" s="24"/>
    </row>
    <row r="59" spans="1:5" ht="12.75" x14ac:dyDescent="0.2">
      <c r="A59" s="59"/>
      <c r="B59" s="23"/>
      <c r="C59" s="24"/>
      <c r="D59" s="24"/>
      <c r="E59" s="24"/>
    </row>
    <row r="60" spans="1:5" ht="12.75" x14ac:dyDescent="0.2">
      <c r="A60" s="59"/>
      <c r="B60" s="23"/>
      <c r="C60" s="24"/>
      <c r="D60" s="24"/>
      <c r="E60" s="24"/>
    </row>
    <row r="61" spans="1:5" ht="12.75" x14ac:dyDescent="0.2">
      <c r="A61" s="59"/>
      <c r="B61" s="23"/>
      <c r="C61" s="24"/>
      <c r="D61" s="24"/>
      <c r="E61" s="24"/>
    </row>
    <row r="62" spans="1:5" ht="12.75" x14ac:dyDescent="0.2">
      <c r="A62" s="59"/>
      <c r="B62" s="23"/>
      <c r="C62" s="24"/>
      <c r="D62" s="24"/>
      <c r="E62" s="24"/>
    </row>
    <row r="63" spans="1:5" ht="12.75" x14ac:dyDescent="0.2">
      <c r="A63" s="59"/>
      <c r="B63" s="23"/>
      <c r="C63" s="24"/>
      <c r="D63" s="24"/>
      <c r="E63" s="24"/>
    </row>
    <row r="64" spans="1:5" ht="12.75" x14ac:dyDescent="0.2">
      <c r="A64" s="59"/>
      <c r="B64" s="23"/>
      <c r="C64" s="24"/>
      <c r="D64" s="24"/>
      <c r="E64" s="24"/>
    </row>
    <row r="65" spans="1:5" ht="12.75" x14ac:dyDescent="0.2">
      <c r="A65" s="59"/>
      <c r="B65" s="23"/>
      <c r="C65" s="24"/>
      <c r="D65" s="24"/>
      <c r="E65" s="24"/>
    </row>
    <row r="66" spans="1:5" ht="12.75" x14ac:dyDescent="0.2">
      <c r="A66" s="59"/>
      <c r="B66" s="23"/>
      <c r="C66" s="24"/>
      <c r="D66" s="24"/>
      <c r="E66" s="24"/>
    </row>
    <row r="67" spans="1:5" ht="12.75" x14ac:dyDescent="0.2">
      <c r="A67" s="59"/>
      <c r="B67" s="23"/>
      <c r="C67" s="24"/>
      <c r="D67" s="24"/>
      <c r="E67" s="24"/>
    </row>
    <row r="68" spans="1:5" ht="12.75" x14ac:dyDescent="0.2">
      <c r="A68" s="59"/>
      <c r="B68" s="23"/>
      <c r="C68" s="24"/>
      <c r="D68" s="24"/>
      <c r="E68" s="24"/>
    </row>
    <row r="69" spans="1:5" ht="12.75" x14ac:dyDescent="0.2">
      <c r="A69" s="59"/>
      <c r="B69" s="23"/>
      <c r="C69" s="24"/>
      <c r="D69" s="24"/>
      <c r="E69" s="24"/>
    </row>
    <row r="70" spans="1:5" ht="12.75" x14ac:dyDescent="0.2">
      <c r="A70" s="59"/>
      <c r="B70" s="23"/>
      <c r="C70" s="24"/>
      <c r="D70" s="24"/>
      <c r="E70" s="24"/>
    </row>
    <row r="71" spans="1:5" ht="12.75" x14ac:dyDescent="0.2">
      <c r="A71" s="59"/>
      <c r="B71" s="23"/>
      <c r="C71" s="24"/>
      <c r="D71" s="24"/>
      <c r="E71" s="24"/>
    </row>
    <row r="72" spans="1:5" ht="12.75" x14ac:dyDescent="0.2">
      <c r="A72" s="59"/>
      <c r="B72" s="23"/>
      <c r="C72" s="24"/>
      <c r="D72" s="24"/>
      <c r="E72" s="24"/>
    </row>
    <row r="73" spans="1:5" ht="12.75" x14ac:dyDescent="0.2">
      <c r="A73" s="59"/>
      <c r="B73" s="23"/>
      <c r="C73" s="24"/>
      <c r="D73" s="24"/>
      <c r="E73" s="24"/>
    </row>
    <row r="74" spans="1:5" ht="12.75" x14ac:dyDescent="0.2">
      <c r="A74" s="59"/>
      <c r="B74" s="23"/>
      <c r="C74" s="24"/>
      <c r="D74" s="24"/>
      <c r="E74" s="24"/>
    </row>
    <row r="75" spans="1:5" ht="12.75" x14ac:dyDescent="0.2">
      <c r="A75" s="59"/>
      <c r="B75" s="23"/>
      <c r="C75" s="24"/>
      <c r="D75" s="24"/>
      <c r="E75" s="24"/>
    </row>
    <row r="76" spans="1:5" ht="12.75" x14ac:dyDescent="0.2">
      <c r="A76" s="59"/>
      <c r="B76" s="23"/>
      <c r="C76" s="24"/>
      <c r="D76" s="24"/>
      <c r="E76" s="24"/>
    </row>
    <row r="77" spans="1:5" ht="12.75" x14ac:dyDescent="0.2">
      <c r="A77" s="59"/>
      <c r="B77" s="23"/>
      <c r="C77" s="24"/>
      <c r="D77" s="24"/>
      <c r="E77" s="24"/>
    </row>
    <row r="78" spans="1:5" ht="12.75" x14ac:dyDescent="0.2">
      <c r="A78" s="59"/>
      <c r="B78" s="23"/>
      <c r="C78" s="24"/>
      <c r="D78" s="24"/>
      <c r="E78" s="24"/>
    </row>
    <row r="79" spans="1:5" ht="12.75" x14ac:dyDescent="0.2">
      <c r="A79" s="59"/>
      <c r="B79" s="23"/>
      <c r="C79" s="24"/>
      <c r="D79" s="24"/>
      <c r="E79" s="24"/>
    </row>
    <row r="80" spans="1:5" ht="12.75" x14ac:dyDescent="0.2">
      <c r="A80" s="59"/>
      <c r="B80" s="23"/>
      <c r="C80" s="24"/>
      <c r="D80" s="24"/>
      <c r="E80" s="24"/>
    </row>
    <row r="81" spans="1:5" ht="12.75" x14ac:dyDescent="0.2">
      <c r="A81" s="59"/>
      <c r="B81" s="23"/>
      <c r="C81" s="24"/>
      <c r="D81" s="24"/>
      <c r="E81" s="24"/>
    </row>
    <row r="82" spans="1:5" ht="12.75" x14ac:dyDescent="0.2">
      <c r="A82" s="59"/>
      <c r="B82" s="23"/>
      <c r="C82" s="24"/>
      <c r="D82" s="24"/>
      <c r="E82" s="24"/>
    </row>
    <row r="83" spans="1:5" ht="12.75" x14ac:dyDescent="0.2">
      <c r="A83" s="59"/>
      <c r="B83" s="23"/>
      <c r="C83" s="24"/>
      <c r="D83" s="24"/>
      <c r="E83" s="24"/>
    </row>
    <row r="84" spans="1:5" ht="12.75" x14ac:dyDescent="0.2">
      <c r="A84" s="59"/>
      <c r="B84" s="23"/>
      <c r="C84" s="24"/>
      <c r="D84" s="24"/>
      <c r="E84" s="24"/>
    </row>
    <row r="85" spans="1:5" ht="12.75" x14ac:dyDescent="0.2">
      <c r="A85" s="59"/>
      <c r="B85" s="23"/>
      <c r="C85" s="24"/>
      <c r="D85" s="24"/>
      <c r="E85" s="24"/>
    </row>
    <row r="86" spans="1:5" ht="12.75" x14ac:dyDescent="0.2">
      <c r="A86" s="59"/>
      <c r="B86" s="23"/>
      <c r="C86" s="24"/>
      <c r="D86" s="24"/>
      <c r="E86" s="24"/>
    </row>
    <row r="87" spans="1:5" ht="12.75" x14ac:dyDescent="0.2">
      <c r="A87" s="59"/>
      <c r="B87" s="23"/>
      <c r="C87" s="24"/>
      <c r="D87" s="24"/>
      <c r="E87" s="24"/>
    </row>
    <row r="88" spans="1:5" ht="12.75" x14ac:dyDescent="0.2">
      <c r="A88" s="59"/>
      <c r="B88" s="23"/>
      <c r="C88" s="24"/>
      <c r="D88" s="24"/>
      <c r="E88" s="24"/>
    </row>
    <row r="89" spans="1:5" ht="12.75" x14ac:dyDescent="0.2">
      <c r="A89" s="59"/>
      <c r="B89" s="23"/>
      <c r="C89" s="24"/>
      <c r="D89" s="24"/>
      <c r="E89" s="24"/>
    </row>
    <row r="90" spans="1:5" ht="12.75" x14ac:dyDescent="0.2">
      <c r="A90" s="59"/>
      <c r="B90" s="23"/>
      <c r="C90" s="24"/>
      <c r="D90" s="24"/>
      <c r="E90" s="24"/>
    </row>
    <row r="91" spans="1:5" ht="12.75" x14ac:dyDescent="0.2">
      <c r="A91" s="59"/>
      <c r="B91" s="23"/>
      <c r="C91" s="24"/>
      <c r="D91" s="24"/>
      <c r="E91" s="24"/>
    </row>
    <row r="92" spans="1:5" ht="12.75" x14ac:dyDescent="0.2">
      <c r="A92" s="59"/>
      <c r="B92" s="23"/>
      <c r="C92" s="24"/>
      <c r="D92" s="24"/>
      <c r="E92" s="24"/>
    </row>
    <row r="93" spans="1:5" ht="12.75" x14ac:dyDescent="0.2">
      <c r="A93" s="59"/>
      <c r="B93" s="23"/>
      <c r="C93" s="24"/>
      <c r="D93" s="24"/>
      <c r="E93" s="24"/>
    </row>
    <row r="94" spans="1:5" ht="12.75" x14ac:dyDescent="0.2">
      <c r="A94" s="59"/>
      <c r="B94" s="23"/>
      <c r="C94" s="24"/>
      <c r="D94" s="24"/>
      <c r="E94" s="24"/>
    </row>
    <row r="95" spans="1:5" ht="12.75" x14ac:dyDescent="0.2">
      <c r="A95" s="59"/>
      <c r="B95" s="23"/>
      <c r="C95" s="24"/>
      <c r="D95" s="24"/>
      <c r="E95" s="24"/>
    </row>
    <row r="96" spans="1:5" ht="12.75" x14ac:dyDescent="0.2">
      <c r="A96" s="59"/>
      <c r="B96" s="23"/>
      <c r="C96" s="24"/>
      <c r="D96" s="24"/>
      <c r="E96" s="24"/>
    </row>
    <row r="97" spans="1:5" ht="12.75" x14ac:dyDescent="0.2">
      <c r="A97" s="59"/>
      <c r="B97" s="23"/>
      <c r="C97" s="24"/>
      <c r="D97" s="24"/>
      <c r="E97" s="24"/>
    </row>
    <row r="98" spans="1:5" ht="12.75" x14ac:dyDescent="0.2">
      <c r="A98" s="59"/>
      <c r="B98" s="23"/>
      <c r="C98" s="24"/>
      <c r="D98" s="24"/>
      <c r="E98" s="24"/>
    </row>
    <row r="99" spans="1:5" ht="12.75" x14ac:dyDescent="0.2">
      <c r="A99" s="59"/>
      <c r="B99" s="23"/>
      <c r="C99" s="24"/>
      <c r="D99" s="24"/>
      <c r="E99" s="24"/>
    </row>
    <row r="100" spans="1:5" ht="12.75" x14ac:dyDescent="0.2">
      <c r="A100" s="59"/>
      <c r="B100" s="23"/>
      <c r="C100" s="24"/>
      <c r="D100" s="24"/>
      <c r="E100" s="24"/>
    </row>
    <row r="101" spans="1:5" ht="12.75" x14ac:dyDescent="0.2">
      <c r="A101" s="59"/>
      <c r="B101" s="23"/>
      <c r="C101" s="24"/>
      <c r="D101" s="24"/>
      <c r="E101" s="24"/>
    </row>
    <row r="102" spans="1:5" ht="12.75" x14ac:dyDescent="0.2">
      <c r="A102" s="59"/>
      <c r="B102" s="23"/>
      <c r="C102" s="24"/>
      <c r="D102" s="24"/>
      <c r="E102" s="24"/>
    </row>
    <row r="103" spans="1:5" ht="12.75" x14ac:dyDescent="0.2">
      <c r="A103" s="59"/>
      <c r="B103" s="23"/>
      <c r="C103" s="24"/>
      <c r="D103" s="24"/>
      <c r="E103" s="24"/>
    </row>
    <row r="104" spans="1:5" ht="12.75" x14ac:dyDescent="0.2">
      <c r="A104" s="59"/>
      <c r="B104" s="23"/>
      <c r="C104" s="24"/>
      <c r="D104" s="24"/>
      <c r="E104" s="24"/>
    </row>
  </sheetData>
  <mergeCells count="16"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  <mergeCell ref="E6:F6"/>
    <mergeCell ref="A1:D1"/>
    <mergeCell ref="A2:D2"/>
    <mergeCell ref="A3:D3"/>
    <mergeCell ref="A4:F4"/>
    <mergeCell ref="A5:F5"/>
  </mergeCells>
  <printOptions horizontalCentered="1"/>
  <pageMargins left="0.7" right="0.7" top="0.75" bottom="0.75" header="0.3" footer="0.3"/>
  <pageSetup scale="8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85C9-CB84-4D3A-938B-5051D0370711}">
  <dimension ref="A1:E6"/>
  <sheetViews>
    <sheetView workbookViewId="0">
      <selection activeCell="A15" sqref="A15"/>
    </sheetView>
  </sheetViews>
  <sheetFormatPr defaultRowHeight="12.75" x14ac:dyDescent="0.25"/>
  <cols>
    <col min="1" max="1" width="33.85546875" style="75" customWidth="1"/>
    <col min="2" max="2" width="6.85546875" style="75" customWidth="1"/>
    <col min="3" max="3" width="10.85546875" style="75" customWidth="1"/>
    <col min="4" max="4" width="28" style="75" customWidth="1"/>
    <col min="5" max="5" width="20" style="75" customWidth="1"/>
    <col min="6" max="16384" width="9.140625" style="75"/>
  </cols>
  <sheetData>
    <row r="1" spans="1:5" ht="12" customHeight="1" x14ac:dyDescent="0.25">
      <c r="A1" s="74" t="s">
        <v>34</v>
      </c>
    </row>
    <row r="2" spans="1:5" ht="12" customHeight="1" x14ac:dyDescent="0.25">
      <c r="A2" s="74" t="s">
        <v>35</v>
      </c>
    </row>
    <row r="3" spans="1:5" ht="27.95" customHeight="1" x14ac:dyDescent="0.25">
      <c r="A3" s="76" t="s">
        <v>36</v>
      </c>
      <c r="B3" s="77" t="s">
        <v>37</v>
      </c>
      <c r="C3" s="77" t="s">
        <v>38</v>
      </c>
      <c r="D3" s="76" t="s">
        <v>39</v>
      </c>
      <c r="E3" s="76" t="s">
        <v>40</v>
      </c>
    </row>
    <row r="4" spans="1:5" ht="11.1" customHeight="1" x14ac:dyDescent="0.25">
      <c r="A4" s="78" t="s">
        <v>41</v>
      </c>
      <c r="B4" s="79">
        <v>23957</v>
      </c>
      <c r="C4" s="80">
        <v>400000</v>
      </c>
      <c r="D4" s="78" t="s">
        <v>42</v>
      </c>
      <c r="E4" s="78" t="s">
        <v>43</v>
      </c>
    </row>
    <row r="5" spans="1:5" ht="11.1" customHeight="1" x14ac:dyDescent="0.25">
      <c r="A5" s="78" t="s">
        <v>44</v>
      </c>
      <c r="B5" s="79">
        <v>87278</v>
      </c>
      <c r="C5" s="80">
        <v>58587.199999999997</v>
      </c>
      <c r="D5" s="78" t="s">
        <v>45</v>
      </c>
      <c r="E5" s="78" t="s">
        <v>46</v>
      </c>
    </row>
    <row r="6" spans="1:5" ht="9.9499999999999993" customHeight="1" x14ac:dyDescent="0.25">
      <c r="A6" s="81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F2A0-76B8-4B23-8AFF-8E4394DBCE65}">
  <sheetPr>
    <pageSetUpPr fitToPage="1"/>
  </sheetPr>
  <dimension ref="A1:R61"/>
  <sheetViews>
    <sheetView zoomScaleNormal="100" workbookViewId="0">
      <selection activeCell="E53" sqref="E53"/>
    </sheetView>
  </sheetViews>
  <sheetFormatPr defaultColWidth="9.140625" defaultRowHeight="12.75" x14ac:dyDescent="0.25"/>
  <cols>
    <col min="1" max="1" width="9.28515625" style="113" customWidth="1"/>
    <col min="2" max="2" width="9.28515625" style="109" customWidth="1"/>
    <col min="3" max="3" width="35" style="109" customWidth="1"/>
    <col min="4" max="4" width="8.28515625" style="109" customWidth="1"/>
    <col min="5" max="5" width="9.28515625" style="114" customWidth="1"/>
    <col min="6" max="17" width="8.140625" style="109" customWidth="1"/>
    <col min="18" max="18" width="29" style="109" customWidth="1"/>
    <col min="19" max="19" width="28" style="109" customWidth="1"/>
    <col min="20" max="20" width="14.85546875" style="109" customWidth="1"/>
    <col min="21" max="16384" width="9.140625" style="109"/>
  </cols>
  <sheetData>
    <row r="1" spans="1:18" x14ac:dyDescent="0.2">
      <c r="A1" s="107" t="s">
        <v>1</v>
      </c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8"/>
      <c r="M1" s="108"/>
      <c r="N1" s="108"/>
      <c r="R1" s="110"/>
    </row>
    <row r="2" spans="1:18" x14ac:dyDescent="0.25">
      <c r="A2" s="111" t="s">
        <v>165</v>
      </c>
      <c r="B2" s="111"/>
      <c r="C2" s="111"/>
      <c r="D2" s="111"/>
      <c r="E2" s="111"/>
      <c r="F2" s="111"/>
      <c r="G2" s="108"/>
      <c r="H2" s="108"/>
      <c r="I2" s="108"/>
      <c r="J2" s="108"/>
      <c r="K2" s="108"/>
      <c r="L2" s="108"/>
      <c r="M2" s="108"/>
      <c r="N2" s="108"/>
    </row>
    <row r="3" spans="1:18" x14ac:dyDescent="0.2">
      <c r="A3" s="112" t="s">
        <v>166</v>
      </c>
      <c r="B3" s="112"/>
      <c r="C3" s="112"/>
      <c r="D3" s="112"/>
      <c r="E3" s="112"/>
      <c r="F3" s="112"/>
    </row>
    <row r="4" spans="1:18" x14ac:dyDescent="0.25">
      <c r="C4" s="113"/>
    </row>
    <row r="5" spans="1:18" x14ac:dyDescent="0.25">
      <c r="C5" s="108" t="s">
        <v>167</v>
      </c>
      <c r="E5" s="115">
        <v>93</v>
      </c>
    </row>
    <row r="6" spans="1:18" x14ac:dyDescent="0.25">
      <c r="C6" s="108" t="s">
        <v>168</v>
      </c>
      <c r="E6" s="115">
        <v>2</v>
      </c>
    </row>
    <row r="7" spans="1:18" x14ac:dyDescent="0.25">
      <c r="C7" s="108" t="s">
        <v>169</v>
      </c>
      <c r="E7" s="116">
        <v>4</v>
      </c>
    </row>
    <row r="8" spans="1:18" ht="13.5" thickBot="1" x14ac:dyDescent="0.3">
      <c r="A8" s="117"/>
      <c r="B8" s="118"/>
      <c r="C8" s="119"/>
      <c r="D8" s="120" t="s">
        <v>170</v>
      </c>
      <c r="E8" s="121">
        <f>E5+E6-E7</f>
        <v>91</v>
      </c>
      <c r="F8" s="120"/>
    </row>
    <row r="9" spans="1:18" x14ac:dyDescent="0.25">
      <c r="A9" s="122" t="s">
        <v>171</v>
      </c>
      <c r="B9" s="122"/>
      <c r="C9" s="122"/>
      <c r="D9" s="122"/>
      <c r="E9" s="122"/>
      <c r="F9" s="122"/>
    </row>
    <row r="10" spans="1:18" ht="38.25" x14ac:dyDescent="0.25">
      <c r="A10" s="123" t="s">
        <v>172</v>
      </c>
      <c r="C10" s="108"/>
      <c r="D10" s="108"/>
      <c r="E10" s="124"/>
      <c r="F10" s="108"/>
    </row>
    <row r="11" spans="1:18" x14ac:dyDescent="0.2">
      <c r="A11" s="125" t="s">
        <v>173</v>
      </c>
      <c r="B11" s="125"/>
      <c r="C11" s="125"/>
      <c r="D11" s="125"/>
      <c r="E11" s="125"/>
      <c r="F11" s="125"/>
      <c r="G11" s="126"/>
      <c r="H11" s="126"/>
      <c r="J11" s="108"/>
      <c r="K11" s="108"/>
      <c r="L11" s="108"/>
      <c r="M11" s="108"/>
      <c r="N11" s="108"/>
      <c r="O11" s="108"/>
      <c r="P11" s="108"/>
    </row>
    <row r="12" spans="1:18" x14ac:dyDescent="0.25">
      <c r="A12" s="127">
        <v>201</v>
      </c>
      <c r="B12" s="108" t="s">
        <v>174</v>
      </c>
      <c r="E12" s="115">
        <v>3</v>
      </c>
      <c r="J12" s="128"/>
      <c r="K12" s="128"/>
      <c r="L12" s="128"/>
      <c r="M12" s="128"/>
      <c r="N12" s="128"/>
      <c r="O12" s="128"/>
      <c r="P12" s="128"/>
    </row>
    <row r="13" spans="1:18" x14ac:dyDescent="0.25">
      <c r="A13" s="129">
        <v>50</v>
      </c>
      <c r="B13" s="108" t="s">
        <v>175</v>
      </c>
      <c r="E13" s="115">
        <v>1</v>
      </c>
      <c r="I13" s="128"/>
      <c r="J13" s="128"/>
      <c r="K13" s="128"/>
      <c r="L13" s="128"/>
      <c r="M13" s="128"/>
      <c r="N13" s="128"/>
      <c r="O13" s="128"/>
      <c r="P13" s="128"/>
    </row>
    <row r="14" spans="1:18" x14ac:dyDescent="0.25">
      <c r="A14" s="127">
        <v>925</v>
      </c>
      <c r="B14" s="108" t="s">
        <v>176</v>
      </c>
      <c r="D14" s="130"/>
      <c r="E14" s="115">
        <v>2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8" x14ac:dyDescent="0.25">
      <c r="A15" s="127">
        <v>922</v>
      </c>
      <c r="B15" s="108" t="s">
        <v>177</v>
      </c>
      <c r="D15" s="131"/>
      <c r="E15" s="115">
        <v>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8" x14ac:dyDescent="0.25">
      <c r="A16" s="127">
        <v>901</v>
      </c>
      <c r="B16" s="108" t="s">
        <v>178</v>
      </c>
      <c r="D16" s="130"/>
      <c r="E16" s="115">
        <v>4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x14ac:dyDescent="0.25">
      <c r="A17" s="129">
        <v>30</v>
      </c>
      <c r="B17" s="108" t="s">
        <v>179</v>
      </c>
      <c r="D17" s="130"/>
      <c r="E17" s="115">
        <v>2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x14ac:dyDescent="0.25">
      <c r="A18" s="129">
        <v>92</v>
      </c>
      <c r="B18" s="108" t="s">
        <v>180</v>
      </c>
      <c r="D18" s="130"/>
      <c r="E18" s="115">
        <v>3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 x14ac:dyDescent="0.25">
      <c r="A19" s="127">
        <v>924</v>
      </c>
      <c r="B19" s="108" t="s">
        <v>181</v>
      </c>
      <c r="D19" s="131"/>
      <c r="E19" s="115">
        <v>2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 x14ac:dyDescent="0.25">
      <c r="A20" s="127">
        <v>923</v>
      </c>
      <c r="B20" s="108" t="s">
        <v>182</v>
      </c>
      <c r="D20" s="131"/>
      <c r="E20" s="115">
        <v>1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x14ac:dyDescent="0.25">
      <c r="A21" s="129">
        <v>14</v>
      </c>
      <c r="B21" s="108" t="s">
        <v>183</v>
      </c>
      <c r="D21" s="130"/>
      <c r="E21" s="115">
        <v>1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x14ac:dyDescent="0.25">
      <c r="A22" s="129">
        <v>5</v>
      </c>
      <c r="B22" s="108" t="s">
        <v>184</v>
      </c>
      <c r="D22" s="130"/>
      <c r="E22" s="115">
        <v>4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x14ac:dyDescent="0.25">
      <c r="D23" s="131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x14ac:dyDescent="0.25">
      <c r="B24" s="132" t="s">
        <v>185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x14ac:dyDescent="0.25">
      <c r="A25" s="129">
        <v>11</v>
      </c>
      <c r="B25" s="108" t="s">
        <v>186</v>
      </c>
      <c r="C25" s="108"/>
      <c r="E25" s="115">
        <v>2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x14ac:dyDescent="0.25">
      <c r="A26" s="129">
        <v>12</v>
      </c>
      <c r="B26" s="108" t="s">
        <v>187</v>
      </c>
      <c r="E26" s="115">
        <v>2</v>
      </c>
    </row>
    <row r="27" spans="1:15" x14ac:dyDescent="0.25">
      <c r="A27" s="129">
        <v>94</v>
      </c>
      <c r="B27" s="108" t="s">
        <v>188</v>
      </c>
      <c r="E27" s="115">
        <v>1</v>
      </c>
    </row>
    <row r="28" spans="1:15" x14ac:dyDescent="0.25">
      <c r="B28" s="108" t="s">
        <v>189</v>
      </c>
      <c r="E28" s="115">
        <v>1</v>
      </c>
    </row>
    <row r="29" spans="1:15" x14ac:dyDescent="0.25">
      <c r="A29" s="129">
        <v>1</v>
      </c>
      <c r="B29" s="108" t="s">
        <v>190</v>
      </c>
      <c r="E29" s="115">
        <v>1</v>
      </c>
    </row>
    <row r="30" spans="1:15" x14ac:dyDescent="0.25">
      <c r="B30" s="108" t="s">
        <v>191</v>
      </c>
      <c r="E30" s="115">
        <v>1</v>
      </c>
    </row>
    <row r="32" spans="1:15" x14ac:dyDescent="0.25">
      <c r="B32" s="132" t="s">
        <v>192</v>
      </c>
      <c r="C32" s="132"/>
      <c r="D32" s="132"/>
      <c r="E32" s="133"/>
      <c r="F32" s="132"/>
      <c r="G32" s="132"/>
      <c r="H32" s="132"/>
      <c r="I32" s="132"/>
    </row>
    <row r="33" spans="1:13" x14ac:dyDescent="0.25">
      <c r="A33" s="127">
        <v>799</v>
      </c>
      <c r="B33" s="108" t="s">
        <v>193</v>
      </c>
      <c r="C33" s="108"/>
      <c r="D33" s="108"/>
      <c r="E33" s="115">
        <v>21</v>
      </c>
      <c r="F33" s="108"/>
      <c r="G33" s="108"/>
      <c r="H33" s="108"/>
      <c r="I33" s="108"/>
    </row>
    <row r="34" spans="1:13" x14ac:dyDescent="0.25">
      <c r="A34" s="129">
        <v>89</v>
      </c>
      <c r="B34" s="108" t="s">
        <v>194</v>
      </c>
      <c r="C34" s="108"/>
      <c r="D34" s="108"/>
      <c r="E34" s="115">
        <v>10</v>
      </c>
      <c r="F34" s="108"/>
      <c r="G34" s="108"/>
      <c r="H34" s="108"/>
      <c r="I34" s="108"/>
    </row>
    <row r="35" spans="1:13" x14ac:dyDescent="0.25">
      <c r="A35" s="127">
        <v>955</v>
      </c>
      <c r="B35" s="108" t="s">
        <v>195</v>
      </c>
      <c r="C35" s="108"/>
      <c r="D35" s="108"/>
      <c r="E35" s="115">
        <v>1</v>
      </c>
      <c r="F35" s="108"/>
      <c r="G35" s="108"/>
      <c r="H35" s="108"/>
      <c r="I35" s="108"/>
    </row>
    <row r="37" spans="1:13" x14ac:dyDescent="0.25">
      <c r="B37" s="132" t="s">
        <v>196</v>
      </c>
    </row>
    <row r="38" spans="1:13" x14ac:dyDescent="0.25">
      <c r="B38" s="108" t="s">
        <v>197</v>
      </c>
      <c r="E38" s="115">
        <v>4</v>
      </c>
    </row>
    <row r="39" spans="1:13" x14ac:dyDescent="0.25">
      <c r="A39" s="127">
        <v>304</v>
      </c>
      <c r="B39" s="108" t="s">
        <v>198</v>
      </c>
      <c r="C39" s="130"/>
      <c r="E39" s="115">
        <v>0</v>
      </c>
    </row>
    <row r="40" spans="1:13" x14ac:dyDescent="0.25">
      <c r="A40" s="127">
        <v>303</v>
      </c>
      <c r="B40" s="108" t="s">
        <v>199</v>
      </c>
      <c r="C40" s="130"/>
      <c r="E40" s="115">
        <v>0</v>
      </c>
    </row>
    <row r="41" spans="1:13" x14ac:dyDescent="0.25">
      <c r="A41" s="127">
        <v>302</v>
      </c>
      <c r="B41" s="108" t="s">
        <v>200</v>
      </c>
      <c r="C41" s="130"/>
      <c r="E41" s="115">
        <v>1</v>
      </c>
    </row>
    <row r="42" spans="1:13" x14ac:dyDescent="0.25">
      <c r="A42" s="127">
        <v>307</v>
      </c>
      <c r="B42" s="108" t="s">
        <v>201</v>
      </c>
      <c r="C42" s="132"/>
      <c r="D42" s="132"/>
      <c r="E42" s="115">
        <v>1</v>
      </c>
      <c r="F42" s="132"/>
      <c r="G42" s="132"/>
      <c r="H42" s="132"/>
      <c r="I42" s="132"/>
      <c r="J42" s="132"/>
      <c r="K42" s="132"/>
      <c r="L42" s="132"/>
      <c r="M42" s="132"/>
    </row>
    <row r="43" spans="1:13" x14ac:dyDescent="0.25">
      <c r="A43" s="127"/>
      <c r="B43" s="108" t="s">
        <v>202</v>
      </c>
      <c r="C43" s="132"/>
      <c r="D43" s="132"/>
      <c r="E43" s="115">
        <v>0</v>
      </c>
      <c r="F43" s="132"/>
      <c r="G43" s="132"/>
      <c r="H43" s="132"/>
      <c r="I43" s="132"/>
      <c r="J43" s="132"/>
      <c r="K43" s="132"/>
      <c r="L43" s="132"/>
      <c r="M43" s="132"/>
    </row>
    <row r="44" spans="1:13" x14ac:dyDescent="0.25">
      <c r="C44" s="108"/>
      <c r="D44" s="108"/>
      <c r="E44" s="124"/>
      <c r="F44" s="108"/>
      <c r="G44" s="108"/>
      <c r="H44" s="108"/>
      <c r="I44" s="108"/>
      <c r="J44" s="108"/>
      <c r="K44" s="108"/>
      <c r="L44" s="108"/>
      <c r="M44" s="108"/>
    </row>
    <row r="45" spans="1:13" x14ac:dyDescent="0.25">
      <c r="B45" s="132" t="s">
        <v>203</v>
      </c>
      <c r="C45" s="132"/>
      <c r="D45" s="132"/>
      <c r="E45" s="133"/>
      <c r="F45" s="132"/>
      <c r="G45" s="132"/>
    </row>
    <row r="46" spans="1:13" x14ac:dyDescent="0.25">
      <c r="A46" s="134">
        <v>950</v>
      </c>
      <c r="B46" s="108" t="s">
        <v>204</v>
      </c>
      <c r="C46" s="108"/>
      <c r="D46" s="108"/>
      <c r="E46" s="124">
        <v>0</v>
      </c>
      <c r="F46" s="108"/>
      <c r="G46" s="108"/>
    </row>
    <row r="48" spans="1:13" x14ac:dyDescent="0.25">
      <c r="B48" s="132" t="s">
        <v>205</v>
      </c>
      <c r="C48" s="132"/>
      <c r="D48" s="132"/>
      <c r="E48" s="133"/>
      <c r="F48" s="132"/>
      <c r="G48" s="132"/>
      <c r="H48" s="132"/>
      <c r="I48" s="132"/>
      <c r="J48" s="132"/>
      <c r="K48" s="132"/>
    </row>
    <row r="49" spans="1:11" x14ac:dyDescent="0.25">
      <c r="A49" s="127">
        <v>131</v>
      </c>
      <c r="B49" s="108" t="s">
        <v>206</v>
      </c>
      <c r="C49" s="108"/>
      <c r="D49" s="108"/>
      <c r="E49" s="115">
        <v>2</v>
      </c>
      <c r="F49" s="108"/>
      <c r="G49" s="108"/>
      <c r="H49" s="108"/>
      <c r="I49" s="108"/>
      <c r="J49" s="108"/>
      <c r="K49" s="108"/>
    </row>
    <row r="50" spans="1:11" x14ac:dyDescent="0.25">
      <c r="A50" s="127">
        <v>132</v>
      </c>
      <c r="B50" s="108" t="s">
        <v>207</v>
      </c>
      <c r="C50" s="108"/>
      <c r="D50" s="108"/>
      <c r="E50" s="115">
        <v>2</v>
      </c>
      <c r="F50" s="108"/>
      <c r="G50" s="108"/>
      <c r="H50" s="108"/>
      <c r="I50" s="108"/>
      <c r="J50" s="108"/>
      <c r="K50" s="108"/>
    </row>
    <row r="51" spans="1:11" x14ac:dyDescent="0.25">
      <c r="A51" s="127">
        <v>970</v>
      </c>
      <c r="B51" s="108" t="s">
        <v>208</v>
      </c>
      <c r="C51" s="108"/>
      <c r="D51" s="108"/>
      <c r="E51" s="115">
        <v>2</v>
      </c>
      <c r="F51" s="108"/>
      <c r="G51" s="108"/>
      <c r="H51" s="108"/>
      <c r="I51" s="108"/>
      <c r="J51" s="108"/>
      <c r="K51" s="108"/>
    </row>
    <row r="52" spans="1:11" x14ac:dyDescent="0.25">
      <c r="B52" s="108" t="s">
        <v>209</v>
      </c>
      <c r="C52" s="108"/>
      <c r="D52" s="108"/>
      <c r="E52" s="115">
        <v>2</v>
      </c>
      <c r="F52" s="108"/>
      <c r="G52" s="108"/>
      <c r="H52" s="108"/>
      <c r="I52" s="108"/>
      <c r="J52" s="108"/>
      <c r="K52" s="108"/>
    </row>
    <row r="53" spans="1:11" x14ac:dyDescent="0.25">
      <c r="A53" s="127">
        <v>111</v>
      </c>
      <c r="B53" s="108" t="s">
        <v>210</v>
      </c>
      <c r="C53" s="108"/>
      <c r="D53" s="108"/>
      <c r="E53" s="115">
        <v>2</v>
      </c>
      <c r="F53" s="108"/>
      <c r="G53" s="108"/>
      <c r="H53" s="108"/>
      <c r="I53" s="108"/>
      <c r="J53" s="108"/>
      <c r="K53" s="108"/>
    </row>
    <row r="54" spans="1:11" x14ac:dyDescent="0.25">
      <c r="A54" s="127">
        <v>501</v>
      </c>
      <c r="B54" s="108" t="s">
        <v>211</v>
      </c>
      <c r="C54" s="108"/>
      <c r="D54" s="108"/>
      <c r="E54" s="115">
        <v>4</v>
      </c>
      <c r="F54" s="108"/>
      <c r="G54" s="108"/>
      <c r="H54" s="108"/>
      <c r="I54" s="108"/>
      <c r="J54" s="108"/>
      <c r="K54" s="108"/>
    </row>
    <row r="56" spans="1:11" x14ac:dyDescent="0.25">
      <c r="B56" s="132" t="s">
        <v>212</v>
      </c>
    </row>
    <row r="57" spans="1:11" x14ac:dyDescent="0.25">
      <c r="A57" s="129">
        <v>93</v>
      </c>
      <c r="B57" s="108" t="s">
        <v>213</v>
      </c>
      <c r="E57" s="115">
        <v>3</v>
      </c>
    </row>
    <row r="58" spans="1:11" x14ac:dyDescent="0.25">
      <c r="A58" s="127">
        <v>954</v>
      </c>
      <c r="B58" s="108" t="s">
        <v>214</v>
      </c>
      <c r="E58" s="115">
        <v>2</v>
      </c>
    </row>
    <row r="59" spans="1:11" x14ac:dyDescent="0.25">
      <c r="A59" s="129">
        <v>91</v>
      </c>
      <c r="B59" s="108" t="s">
        <v>215</v>
      </c>
      <c r="E59" s="115">
        <v>0</v>
      </c>
    </row>
    <row r="60" spans="1:11" ht="13.5" thickBot="1" x14ac:dyDescent="0.3">
      <c r="D60" s="132" t="s">
        <v>170</v>
      </c>
      <c r="E60" s="135">
        <f>SUM(E12:E59)</f>
        <v>91</v>
      </c>
    </row>
    <row r="61" spans="1:11" ht="13.5" thickTop="1" x14ac:dyDescent="0.25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44BA-4B93-4272-A727-932630BEFB3A}">
  <dimension ref="A1:C127"/>
  <sheetViews>
    <sheetView workbookViewId="0">
      <selection activeCell="A30" sqref="A30"/>
    </sheetView>
  </sheetViews>
  <sheetFormatPr defaultRowHeight="12.75" x14ac:dyDescent="0.25"/>
  <cols>
    <col min="1" max="1" width="72" style="75" customWidth="1"/>
    <col min="2" max="2" width="9.85546875" style="75" customWidth="1"/>
    <col min="3" max="3" width="16" style="75" customWidth="1"/>
    <col min="4" max="16384" width="9.140625" style="75"/>
  </cols>
  <sheetData>
    <row r="1" spans="1:3" ht="15" customHeight="1" x14ac:dyDescent="0.25">
      <c r="A1" s="82" t="s">
        <v>48</v>
      </c>
      <c r="B1" s="83"/>
      <c r="C1" s="83"/>
    </row>
    <row r="2" spans="1:3" ht="15.95" customHeight="1" x14ac:dyDescent="0.25">
      <c r="A2" s="84" t="s">
        <v>49</v>
      </c>
      <c r="B2" s="83"/>
      <c r="C2" s="83"/>
    </row>
    <row r="3" spans="1:3" ht="18" customHeight="1" x14ac:dyDescent="0.25">
      <c r="A3" s="85" t="s">
        <v>50</v>
      </c>
      <c r="B3" s="83"/>
      <c r="C3" s="83"/>
    </row>
    <row r="4" spans="1:3" ht="12.95" customHeight="1" x14ac:dyDescent="0.25">
      <c r="A4" s="86" t="s">
        <v>51</v>
      </c>
      <c r="B4" s="86"/>
      <c r="C4" s="86"/>
    </row>
    <row r="5" spans="1:3" ht="24" customHeight="1" x14ac:dyDescent="0.25">
      <c r="A5" s="87" t="s">
        <v>52</v>
      </c>
      <c r="B5" s="88" t="s">
        <v>53</v>
      </c>
      <c r="C5" s="89"/>
    </row>
    <row r="6" spans="1:3" ht="12.95" customHeight="1" x14ac:dyDescent="0.25">
      <c r="A6" s="90"/>
      <c r="B6" s="91" t="s">
        <v>54</v>
      </c>
      <c r="C6" s="92" t="s">
        <v>55</v>
      </c>
    </row>
    <row r="7" spans="1:3" ht="14.1" customHeight="1" x14ac:dyDescent="0.25">
      <c r="A7" s="93" t="s">
        <v>56</v>
      </c>
      <c r="B7" s="94">
        <v>885</v>
      </c>
      <c r="C7" s="95">
        <v>80557.649999999994</v>
      </c>
    </row>
    <row r="8" spans="1:3" ht="14.1" customHeight="1" x14ac:dyDescent="0.25">
      <c r="A8" s="93" t="s">
        <v>57</v>
      </c>
      <c r="B8" s="94">
        <v>157</v>
      </c>
      <c r="C8" s="95">
        <v>25700.7</v>
      </c>
    </row>
    <row r="9" spans="1:3" ht="14.1" customHeight="1" x14ac:dyDescent="0.25">
      <c r="A9" s="93" t="s">
        <v>58</v>
      </c>
      <c r="B9" s="94">
        <v>1</v>
      </c>
      <c r="C9" s="95">
        <v>2015.77</v>
      </c>
    </row>
    <row r="10" spans="1:3" ht="14.1" customHeight="1" x14ac:dyDescent="0.25">
      <c r="A10" s="93" t="s">
        <v>59</v>
      </c>
      <c r="B10" s="94">
        <v>203</v>
      </c>
      <c r="C10" s="95">
        <v>9207.25</v>
      </c>
    </row>
    <row r="11" spans="1:3" ht="14.1" customHeight="1" x14ac:dyDescent="0.25">
      <c r="A11" s="93" t="s">
        <v>60</v>
      </c>
      <c r="B11" s="94">
        <v>1</v>
      </c>
      <c r="C11" s="95">
        <v>2815.98</v>
      </c>
    </row>
    <row r="12" spans="1:3" ht="14.1" customHeight="1" x14ac:dyDescent="0.25">
      <c r="A12" s="93" t="s">
        <v>61</v>
      </c>
      <c r="B12" s="94">
        <v>49</v>
      </c>
      <c r="C12" s="95">
        <v>8964.48</v>
      </c>
    </row>
    <row r="13" spans="1:3" ht="14.1" customHeight="1" x14ac:dyDescent="0.25">
      <c r="A13" s="93" t="s">
        <v>62</v>
      </c>
      <c r="B13" s="94">
        <v>100</v>
      </c>
      <c r="C13" s="95">
        <v>31331</v>
      </c>
    </row>
    <row r="14" spans="1:3" ht="14.1" customHeight="1" x14ac:dyDescent="0.25">
      <c r="A14" s="93" t="s">
        <v>63</v>
      </c>
      <c r="B14" s="94">
        <v>673</v>
      </c>
      <c r="C14" s="95">
        <v>80449.08</v>
      </c>
    </row>
    <row r="15" spans="1:3" ht="14.1" customHeight="1" x14ac:dyDescent="0.25">
      <c r="A15" s="93" t="s">
        <v>64</v>
      </c>
      <c r="B15" s="94">
        <v>480</v>
      </c>
      <c r="C15" s="95">
        <v>43814.12</v>
      </c>
    </row>
    <row r="16" spans="1:3" ht="14.1" customHeight="1" x14ac:dyDescent="0.25">
      <c r="A16" s="93" t="s">
        <v>65</v>
      </c>
      <c r="B16" s="94">
        <v>29</v>
      </c>
      <c r="C16" s="95">
        <v>4698.6899999999996</v>
      </c>
    </row>
    <row r="17" spans="1:3" ht="14.1" customHeight="1" x14ac:dyDescent="0.25">
      <c r="A17" s="93" t="s">
        <v>66</v>
      </c>
      <c r="B17" s="94">
        <v>63</v>
      </c>
      <c r="C17" s="95">
        <v>10489.67</v>
      </c>
    </row>
    <row r="18" spans="1:3" ht="14.1" customHeight="1" x14ac:dyDescent="0.25">
      <c r="A18" s="93" t="s">
        <v>67</v>
      </c>
      <c r="B18" s="94">
        <v>25</v>
      </c>
      <c r="C18" s="95">
        <v>8307.31</v>
      </c>
    </row>
    <row r="19" spans="1:3" ht="14.1" customHeight="1" x14ac:dyDescent="0.25">
      <c r="A19" s="93" t="s">
        <v>68</v>
      </c>
      <c r="B19" s="94">
        <v>114</v>
      </c>
      <c r="C19" s="95">
        <v>37051.21</v>
      </c>
    </row>
    <row r="20" spans="1:3" ht="14.1" customHeight="1" x14ac:dyDescent="0.25">
      <c r="A20" s="93" t="s">
        <v>69</v>
      </c>
      <c r="B20" s="94">
        <v>115</v>
      </c>
      <c r="C20" s="95">
        <v>14296.68</v>
      </c>
    </row>
    <row r="21" spans="1:3" ht="14.1" customHeight="1" x14ac:dyDescent="0.25">
      <c r="A21" s="93" t="s">
        <v>70</v>
      </c>
      <c r="B21" s="94">
        <v>55</v>
      </c>
      <c r="C21" s="95">
        <v>26309.83</v>
      </c>
    </row>
    <row r="22" spans="1:3" ht="14.1" customHeight="1" x14ac:dyDescent="0.25">
      <c r="A22" s="93" t="s">
        <v>71</v>
      </c>
      <c r="B22" s="94">
        <v>74</v>
      </c>
      <c r="C22" s="95">
        <v>16797.11</v>
      </c>
    </row>
    <row r="23" spans="1:3" ht="14.1" customHeight="1" x14ac:dyDescent="0.25">
      <c r="A23" s="93" t="s">
        <v>72</v>
      </c>
      <c r="B23" s="94">
        <v>59</v>
      </c>
      <c r="C23" s="95">
        <v>26725.57</v>
      </c>
    </row>
    <row r="24" spans="1:3" ht="14.1" customHeight="1" x14ac:dyDescent="0.25">
      <c r="A24" s="93" t="s">
        <v>73</v>
      </c>
      <c r="B24" s="94">
        <v>2</v>
      </c>
      <c r="C24" s="95">
        <v>7267</v>
      </c>
    </row>
    <row r="25" spans="1:3" ht="14.1" customHeight="1" x14ac:dyDescent="0.25">
      <c r="A25" s="93" t="s">
        <v>74</v>
      </c>
      <c r="B25" s="94">
        <v>317</v>
      </c>
      <c r="C25" s="95">
        <v>11131.3</v>
      </c>
    </row>
    <row r="26" spans="1:3" ht="14.1" customHeight="1" x14ac:dyDescent="0.25">
      <c r="A26" s="93" t="s">
        <v>75</v>
      </c>
      <c r="B26" s="94">
        <v>95</v>
      </c>
      <c r="C26" s="95">
        <v>6588.92</v>
      </c>
    </row>
    <row r="27" spans="1:3" ht="14.1" customHeight="1" x14ac:dyDescent="0.25">
      <c r="A27" s="93" t="s">
        <v>76</v>
      </c>
      <c r="B27" s="94">
        <v>18</v>
      </c>
      <c r="C27" s="95">
        <v>12284.5</v>
      </c>
    </row>
    <row r="28" spans="1:3" ht="14.1" customHeight="1" x14ac:dyDescent="0.25">
      <c r="A28" s="93" t="s">
        <v>77</v>
      </c>
      <c r="B28" s="94">
        <v>73</v>
      </c>
      <c r="C28" s="95">
        <v>8986.98</v>
      </c>
    </row>
    <row r="29" spans="1:3" ht="14.1" customHeight="1" x14ac:dyDescent="0.25">
      <c r="A29" s="93" t="s">
        <v>78</v>
      </c>
      <c r="B29" s="94">
        <v>21</v>
      </c>
      <c r="C29" s="95">
        <v>4256.37</v>
      </c>
    </row>
    <row r="30" spans="1:3" ht="14.1" customHeight="1" x14ac:dyDescent="0.25">
      <c r="A30" s="93" t="s">
        <v>79</v>
      </c>
      <c r="B30" s="94">
        <v>3</v>
      </c>
      <c r="C30" s="95">
        <v>3612</v>
      </c>
    </row>
    <row r="31" spans="1:3" ht="14.1" customHeight="1" x14ac:dyDescent="0.25">
      <c r="A31" s="93" t="s">
        <v>80</v>
      </c>
      <c r="B31" s="94">
        <v>32</v>
      </c>
      <c r="C31" s="95">
        <v>11057.49</v>
      </c>
    </row>
    <row r="32" spans="1:3" ht="14.1" customHeight="1" x14ac:dyDescent="0.25">
      <c r="A32" s="93" t="s">
        <v>81</v>
      </c>
      <c r="B32" s="94">
        <v>44</v>
      </c>
      <c r="C32" s="95">
        <v>8022.18</v>
      </c>
    </row>
    <row r="33" spans="1:3" ht="14.1" customHeight="1" x14ac:dyDescent="0.25">
      <c r="A33" s="93" t="s">
        <v>82</v>
      </c>
      <c r="B33" s="94">
        <v>7</v>
      </c>
      <c r="C33" s="95">
        <v>3917.17</v>
      </c>
    </row>
    <row r="34" spans="1:3" ht="14.1" customHeight="1" x14ac:dyDescent="0.25">
      <c r="A34" s="93" t="s">
        <v>83</v>
      </c>
      <c r="B34" s="94">
        <v>40</v>
      </c>
      <c r="C34" s="95">
        <v>8477.6200000000008</v>
      </c>
    </row>
    <row r="35" spans="1:3" ht="14.1" customHeight="1" x14ac:dyDescent="0.25">
      <c r="A35" s="93" t="s">
        <v>84</v>
      </c>
      <c r="B35" s="94">
        <v>61</v>
      </c>
      <c r="C35" s="95">
        <v>11104.42</v>
      </c>
    </row>
    <row r="36" spans="1:3" ht="14.1" customHeight="1" x14ac:dyDescent="0.25">
      <c r="A36" s="93" t="s">
        <v>85</v>
      </c>
      <c r="B36" s="94">
        <v>36</v>
      </c>
      <c r="C36" s="95">
        <v>11645.11</v>
      </c>
    </row>
    <row r="37" spans="1:3" ht="14.1" customHeight="1" x14ac:dyDescent="0.25">
      <c r="A37" s="93" t="s">
        <v>86</v>
      </c>
      <c r="B37" s="94">
        <v>12</v>
      </c>
      <c r="C37" s="95">
        <v>4800</v>
      </c>
    </row>
    <row r="38" spans="1:3" ht="14.1" customHeight="1" x14ac:dyDescent="0.25">
      <c r="A38" s="93" t="s">
        <v>87</v>
      </c>
      <c r="B38" s="94">
        <v>3</v>
      </c>
      <c r="C38" s="95">
        <v>2873</v>
      </c>
    </row>
    <row r="39" spans="1:3" ht="14.1" customHeight="1" x14ac:dyDescent="0.25">
      <c r="A39" s="93" t="s">
        <v>88</v>
      </c>
      <c r="B39" s="94">
        <v>14</v>
      </c>
      <c r="C39" s="95">
        <v>3294</v>
      </c>
    </row>
    <row r="40" spans="1:3" ht="14.1" customHeight="1" x14ac:dyDescent="0.25">
      <c r="A40" s="93" t="s">
        <v>89</v>
      </c>
      <c r="B40" s="94">
        <v>26</v>
      </c>
      <c r="C40" s="95">
        <v>5381.27</v>
      </c>
    </row>
    <row r="41" spans="1:3" ht="14.1" customHeight="1" x14ac:dyDescent="0.25">
      <c r="A41" s="93" t="s">
        <v>90</v>
      </c>
      <c r="B41" s="94">
        <v>2</v>
      </c>
      <c r="C41" s="95">
        <v>2290</v>
      </c>
    </row>
    <row r="42" spans="1:3" ht="14.1" customHeight="1" x14ac:dyDescent="0.25">
      <c r="A42" s="93" t="s">
        <v>91</v>
      </c>
      <c r="B42" s="94">
        <v>8</v>
      </c>
      <c r="C42" s="95">
        <v>6940.03</v>
      </c>
    </row>
    <row r="43" spans="1:3" ht="14.1" customHeight="1" x14ac:dyDescent="0.25">
      <c r="A43" s="93" t="s">
        <v>92</v>
      </c>
      <c r="B43" s="94">
        <v>1</v>
      </c>
      <c r="C43" s="95">
        <v>3498.3</v>
      </c>
    </row>
    <row r="44" spans="1:3" ht="14.1" customHeight="1" x14ac:dyDescent="0.25">
      <c r="A44" s="93" t="s">
        <v>93</v>
      </c>
      <c r="B44" s="94">
        <v>6</v>
      </c>
      <c r="C44" s="95">
        <v>2450</v>
      </c>
    </row>
    <row r="45" spans="1:3" ht="14.1" customHeight="1" x14ac:dyDescent="0.25">
      <c r="A45" s="93" t="s">
        <v>94</v>
      </c>
      <c r="B45" s="94">
        <v>2</v>
      </c>
      <c r="C45" s="95">
        <v>2350</v>
      </c>
    </row>
    <row r="46" spans="1:3" ht="15" customHeight="1" x14ac:dyDescent="0.25">
      <c r="A46" s="82" t="s">
        <v>48</v>
      </c>
      <c r="B46" s="83"/>
      <c r="C46" s="83"/>
    </row>
    <row r="47" spans="1:3" ht="15.95" customHeight="1" x14ac:dyDescent="0.25">
      <c r="A47" s="84" t="s">
        <v>49</v>
      </c>
      <c r="B47" s="83"/>
      <c r="C47" s="83"/>
    </row>
    <row r="48" spans="1:3" ht="18" customHeight="1" x14ac:dyDescent="0.25">
      <c r="A48" s="96" t="s">
        <v>50</v>
      </c>
      <c r="B48" s="83"/>
      <c r="C48" s="83"/>
    </row>
    <row r="49" spans="1:3" ht="12.95" customHeight="1" x14ac:dyDescent="0.25">
      <c r="A49" s="86" t="s">
        <v>51</v>
      </c>
      <c r="B49" s="86"/>
      <c r="C49" s="86"/>
    </row>
    <row r="50" spans="1:3" ht="24" customHeight="1" x14ac:dyDescent="0.25">
      <c r="A50" s="87" t="s">
        <v>52</v>
      </c>
      <c r="B50" s="88" t="s">
        <v>53</v>
      </c>
      <c r="C50" s="89"/>
    </row>
    <row r="51" spans="1:3" ht="12.95" customHeight="1" x14ac:dyDescent="0.25">
      <c r="A51" s="90"/>
      <c r="B51" s="91" t="s">
        <v>54</v>
      </c>
      <c r="C51" s="92" t="s">
        <v>55</v>
      </c>
    </row>
    <row r="52" spans="1:3" ht="14.1" customHeight="1" x14ac:dyDescent="0.25">
      <c r="A52" s="93" t="s">
        <v>95</v>
      </c>
      <c r="B52" s="94">
        <v>7</v>
      </c>
      <c r="C52" s="95">
        <v>3393</v>
      </c>
    </row>
    <row r="53" spans="1:3" ht="14.1" customHeight="1" x14ac:dyDescent="0.25">
      <c r="A53" s="93" t="s">
        <v>96</v>
      </c>
      <c r="B53" s="94">
        <v>13</v>
      </c>
      <c r="C53" s="95">
        <v>2273.5100000000002</v>
      </c>
    </row>
    <row r="54" spans="1:3" ht="14.1" customHeight="1" x14ac:dyDescent="0.25">
      <c r="A54" s="93" t="s">
        <v>97</v>
      </c>
      <c r="B54" s="94">
        <v>49</v>
      </c>
      <c r="C54" s="95">
        <v>4594.67</v>
      </c>
    </row>
    <row r="55" spans="1:3" ht="14.1" customHeight="1" x14ac:dyDescent="0.25">
      <c r="A55" s="93" t="s">
        <v>98</v>
      </c>
      <c r="B55" s="94">
        <v>122</v>
      </c>
      <c r="C55" s="95">
        <v>5778.57</v>
      </c>
    </row>
    <row r="56" spans="1:3" ht="14.1" customHeight="1" x14ac:dyDescent="0.25">
      <c r="A56" s="93" t="s">
        <v>99</v>
      </c>
      <c r="B56" s="94">
        <v>31</v>
      </c>
      <c r="C56" s="95">
        <v>6896.87</v>
      </c>
    </row>
    <row r="57" spans="1:3" ht="14.1" customHeight="1" x14ac:dyDescent="0.25">
      <c r="A57" s="93" t="s">
        <v>100</v>
      </c>
      <c r="B57" s="94">
        <v>15</v>
      </c>
      <c r="C57" s="95">
        <v>9987.33</v>
      </c>
    </row>
    <row r="58" spans="1:3" ht="14.1" customHeight="1" x14ac:dyDescent="0.25">
      <c r="A58" s="93" t="s">
        <v>101</v>
      </c>
      <c r="B58" s="94">
        <v>18</v>
      </c>
      <c r="C58" s="95">
        <v>5929.31</v>
      </c>
    </row>
    <row r="59" spans="1:3" ht="14.1" customHeight="1" x14ac:dyDescent="0.25">
      <c r="A59" s="93" t="s">
        <v>102</v>
      </c>
      <c r="B59" s="94">
        <v>5</v>
      </c>
      <c r="C59" s="95">
        <v>3050</v>
      </c>
    </row>
    <row r="60" spans="1:3" ht="14.1" customHeight="1" x14ac:dyDescent="0.25">
      <c r="A60" s="93" t="s">
        <v>103</v>
      </c>
      <c r="B60" s="94">
        <v>80</v>
      </c>
      <c r="C60" s="95">
        <v>3750.99</v>
      </c>
    </row>
    <row r="61" spans="1:3" ht="14.1" customHeight="1" x14ac:dyDescent="0.25">
      <c r="A61" s="93" t="s">
        <v>104</v>
      </c>
      <c r="B61" s="94">
        <v>8</v>
      </c>
      <c r="C61" s="95">
        <v>2468.2199999999998</v>
      </c>
    </row>
    <row r="62" spans="1:3" ht="14.1" customHeight="1" x14ac:dyDescent="0.25">
      <c r="A62" s="93" t="s">
        <v>105</v>
      </c>
      <c r="B62" s="94">
        <v>69</v>
      </c>
      <c r="C62" s="95">
        <v>6340.28</v>
      </c>
    </row>
    <row r="63" spans="1:3" ht="14.1" customHeight="1" x14ac:dyDescent="0.25">
      <c r="A63" s="93" t="s">
        <v>106</v>
      </c>
      <c r="B63" s="94">
        <v>33</v>
      </c>
      <c r="C63" s="95">
        <v>5470.88</v>
      </c>
    </row>
    <row r="64" spans="1:3" ht="14.1" customHeight="1" x14ac:dyDescent="0.25">
      <c r="A64" s="93" t="s">
        <v>107</v>
      </c>
      <c r="B64" s="94">
        <v>20</v>
      </c>
      <c r="C64" s="95">
        <v>7980</v>
      </c>
    </row>
    <row r="65" spans="1:3" ht="14.1" customHeight="1" x14ac:dyDescent="0.25">
      <c r="A65" s="93" t="s">
        <v>108</v>
      </c>
      <c r="B65" s="94">
        <v>15</v>
      </c>
      <c r="C65" s="95">
        <v>5106.82</v>
      </c>
    </row>
    <row r="66" spans="1:3" ht="14.1" customHeight="1" x14ac:dyDescent="0.25">
      <c r="A66" s="93" t="s">
        <v>109</v>
      </c>
      <c r="B66" s="94">
        <v>25</v>
      </c>
      <c r="C66" s="95">
        <v>2436.15</v>
      </c>
    </row>
    <row r="67" spans="1:3" ht="14.1" customHeight="1" x14ac:dyDescent="0.25">
      <c r="A67" s="93" t="s">
        <v>110</v>
      </c>
      <c r="B67" s="94">
        <v>6</v>
      </c>
      <c r="C67" s="95">
        <v>3085</v>
      </c>
    </row>
    <row r="68" spans="1:3" ht="14.1" customHeight="1" x14ac:dyDescent="0.25">
      <c r="A68" s="93" t="s">
        <v>111</v>
      </c>
      <c r="B68" s="94">
        <v>2</v>
      </c>
      <c r="C68" s="95">
        <v>3000</v>
      </c>
    </row>
    <row r="69" spans="1:3" ht="14.1" customHeight="1" x14ac:dyDescent="0.25">
      <c r="A69" s="93" t="s">
        <v>112</v>
      </c>
      <c r="B69" s="94">
        <v>6</v>
      </c>
      <c r="C69" s="95">
        <v>4983</v>
      </c>
    </row>
    <row r="70" spans="1:3" ht="14.1" customHeight="1" x14ac:dyDescent="0.25">
      <c r="A70" s="93" t="s">
        <v>113</v>
      </c>
      <c r="B70" s="94">
        <v>5</v>
      </c>
      <c r="C70" s="95">
        <v>7200</v>
      </c>
    </row>
    <row r="71" spans="1:3" ht="14.1" customHeight="1" x14ac:dyDescent="0.25">
      <c r="A71" s="93" t="s">
        <v>114</v>
      </c>
      <c r="B71" s="94">
        <v>21</v>
      </c>
      <c r="C71" s="95">
        <v>16577.61</v>
      </c>
    </row>
    <row r="72" spans="1:3" ht="14.1" customHeight="1" x14ac:dyDescent="0.25">
      <c r="A72" s="93" t="s">
        <v>115</v>
      </c>
      <c r="B72" s="94">
        <v>6</v>
      </c>
      <c r="C72" s="95">
        <v>3294</v>
      </c>
    </row>
    <row r="73" spans="1:3" ht="14.1" customHeight="1" x14ac:dyDescent="0.25">
      <c r="A73" s="93" t="s">
        <v>116</v>
      </c>
      <c r="B73" s="94">
        <v>1</v>
      </c>
      <c r="C73" s="95">
        <v>2572.02</v>
      </c>
    </row>
    <row r="74" spans="1:3" ht="14.1" customHeight="1" x14ac:dyDescent="0.25">
      <c r="A74" s="93" t="s">
        <v>117</v>
      </c>
      <c r="B74" s="94">
        <v>2</v>
      </c>
      <c r="C74" s="95">
        <v>7200</v>
      </c>
    </row>
    <row r="75" spans="1:3" ht="14.1" customHeight="1" x14ac:dyDescent="0.25">
      <c r="A75" s="93" t="s">
        <v>118</v>
      </c>
      <c r="B75" s="94">
        <v>4</v>
      </c>
      <c r="C75" s="95">
        <v>2200</v>
      </c>
    </row>
    <row r="76" spans="1:3" ht="14.1" customHeight="1" x14ac:dyDescent="0.25">
      <c r="A76" s="93" t="s">
        <v>119</v>
      </c>
      <c r="B76" s="94">
        <v>3</v>
      </c>
      <c r="C76" s="95">
        <v>2220</v>
      </c>
    </row>
    <row r="77" spans="1:3" ht="14.1" customHeight="1" x14ac:dyDescent="0.25">
      <c r="A77" s="93" t="s">
        <v>120</v>
      </c>
      <c r="B77" s="94">
        <v>9</v>
      </c>
      <c r="C77" s="95">
        <v>2580.37</v>
      </c>
    </row>
    <row r="78" spans="1:3" ht="14.1" customHeight="1" x14ac:dyDescent="0.25">
      <c r="A78" s="93" t="s">
        <v>121</v>
      </c>
      <c r="B78" s="94">
        <v>5</v>
      </c>
      <c r="C78" s="95">
        <v>3075</v>
      </c>
    </row>
    <row r="79" spans="1:3" ht="14.1" customHeight="1" x14ac:dyDescent="0.25">
      <c r="A79" s="93" t="s">
        <v>122</v>
      </c>
      <c r="B79" s="94">
        <v>2</v>
      </c>
      <c r="C79" s="95">
        <v>4000</v>
      </c>
    </row>
    <row r="80" spans="1:3" ht="14.1" customHeight="1" x14ac:dyDescent="0.25">
      <c r="A80" s="93" t="s">
        <v>123</v>
      </c>
      <c r="B80" s="94">
        <v>9</v>
      </c>
      <c r="C80" s="95">
        <v>2438.5</v>
      </c>
    </row>
    <row r="81" spans="1:3" ht="14.1" customHeight="1" x14ac:dyDescent="0.25">
      <c r="A81" s="93" t="s">
        <v>124</v>
      </c>
      <c r="B81" s="94">
        <v>12</v>
      </c>
      <c r="C81" s="95">
        <v>20780</v>
      </c>
    </row>
    <row r="82" spans="1:3" ht="14.1" customHeight="1" x14ac:dyDescent="0.25">
      <c r="A82" s="93" t="s">
        <v>125</v>
      </c>
      <c r="B82" s="94">
        <v>11</v>
      </c>
      <c r="C82" s="95">
        <v>7775</v>
      </c>
    </row>
    <row r="83" spans="1:3" ht="14.1" customHeight="1" x14ac:dyDescent="0.25">
      <c r="A83" s="93" t="s">
        <v>126</v>
      </c>
      <c r="B83" s="94">
        <v>1</v>
      </c>
      <c r="C83" s="95">
        <v>2530</v>
      </c>
    </row>
    <row r="84" spans="1:3" ht="14.1" customHeight="1" x14ac:dyDescent="0.25">
      <c r="A84" s="97" t="s">
        <v>127</v>
      </c>
      <c r="B84" s="94">
        <v>61</v>
      </c>
      <c r="C84" s="95">
        <v>3008.78</v>
      </c>
    </row>
    <row r="85" spans="1:3" ht="14.1" customHeight="1" x14ac:dyDescent="0.25">
      <c r="A85" s="93" t="s">
        <v>128</v>
      </c>
      <c r="B85" s="94">
        <v>17</v>
      </c>
      <c r="C85" s="95">
        <v>4058.74</v>
      </c>
    </row>
    <row r="86" spans="1:3" ht="14.1" customHeight="1" x14ac:dyDescent="0.25">
      <c r="A86" s="93" t="s">
        <v>129</v>
      </c>
      <c r="B86" s="94">
        <v>29</v>
      </c>
      <c r="C86" s="95">
        <v>2989.32</v>
      </c>
    </row>
    <row r="87" spans="1:3" ht="14.1" customHeight="1" x14ac:dyDescent="0.25">
      <c r="A87" s="93" t="s">
        <v>130</v>
      </c>
      <c r="B87" s="94">
        <v>41</v>
      </c>
      <c r="C87" s="95">
        <v>10728.34</v>
      </c>
    </row>
    <row r="88" spans="1:3" ht="14.1" customHeight="1" x14ac:dyDescent="0.25">
      <c r="A88" s="93" t="s">
        <v>131</v>
      </c>
      <c r="B88" s="94">
        <v>3</v>
      </c>
      <c r="C88" s="95">
        <v>2626.89</v>
      </c>
    </row>
    <row r="89" spans="1:3" ht="14.1" customHeight="1" x14ac:dyDescent="0.25">
      <c r="A89" s="93" t="s">
        <v>132</v>
      </c>
      <c r="B89" s="94">
        <v>7</v>
      </c>
      <c r="C89" s="95">
        <v>3558.57</v>
      </c>
    </row>
    <row r="90" spans="1:3" ht="14.1" customHeight="1" x14ac:dyDescent="0.25">
      <c r="A90" s="93" t="s">
        <v>133</v>
      </c>
      <c r="B90" s="94">
        <v>12</v>
      </c>
      <c r="C90" s="95">
        <v>3835.6</v>
      </c>
    </row>
    <row r="91" spans="1:3" ht="15" customHeight="1" x14ac:dyDescent="0.25">
      <c r="A91" s="82" t="s">
        <v>48</v>
      </c>
      <c r="B91" s="83"/>
      <c r="C91" s="83"/>
    </row>
    <row r="92" spans="1:3" ht="15.95" customHeight="1" x14ac:dyDescent="0.25">
      <c r="A92" s="84" t="s">
        <v>49</v>
      </c>
      <c r="B92" s="83"/>
      <c r="C92" s="83"/>
    </row>
    <row r="93" spans="1:3" ht="18" customHeight="1" x14ac:dyDescent="0.25">
      <c r="A93" s="85" t="s">
        <v>50</v>
      </c>
      <c r="B93" s="83"/>
      <c r="C93" s="83"/>
    </row>
    <row r="94" spans="1:3" ht="12.95" customHeight="1" x14ac:dyDescent="0.25">
      <c r="A94" s="86" t="s">
        <v>51</v>
      </c>
      <c r="B94" s="86"/>
      <c r="C94" s="86"/>
    </row>
    <row r="95" spans="1:3" ht="24" customHeight="1" x14ac:dyDescent="0.25">
      <c r="A95" s="87" t="s">
        <v>52</v>
      </c>
      <c r="B95" s="88" t="s">
        <v>53</v>
      </c>
      <c r="C95" s="89"/>
    </row>
    <row r="96" spans="1:3" ht="12.95" customHeight="1" x14ac:dyDescent="0.25">
      <c r="A96" s="90"/>
      <c r="B96" s="91" t="s">
        <v>54</v>
      </c>
      <c r="C96" s="92" t="s">
        <v>55</v>
      </c>
    </row>
    <row r="97" spans="1:3" ht="14.1" customHeight="1" x14ac:dyDescent="0.25">
      <c r="A97" s="93" t="s">
        <v>134</v>
      </c>
      <c r="B97" s="94">
        <v>7</v>
      </c>
      <c r="C97" s="95">
        <v>2610</v>
      </c>
    </row>
    <row r="98" spans="1:3" ht="14.1" customHeight="1" x14ac:dyDescent="0.25">
      <c r="A98" s="93" t="s">
        <v>135</v>
      </c>
      <c r="B98" s="94">
        <v>13</v>
      </c>
      <c r="C98" s="95">
        <v>3538.3</v>
      </c>
    </row>
    <row r="99" spans="1:3" ht="14.1" customHeight="1" x14ac:dyDescent="0.25">
      <c r="A99" s="93" t="s">
        <v>136</v>
      </c>
      <c r="B99" s="94">
        <v>23</v>
      </c>
      <c r="C99" s="95">
        <v>4025</v>
      </c>
    </row>
    <row r="100" spans="1:3" ht="14.1" customHeight="1" x14ac:dyDescent="0.25">
      <c r="A100" s="93" t="s">
        <v>137</v>
      </c>
      <c r="B100" s="94">
        <v>24</v>
      </c>
      <c r="C100" s="95">
        <v>14745.01</v>
      </c>
    </row>
    <row r="101" spans="1:3" ht="14.1" customHeight="1" x14ac:dyDescent="0.25">
      <c r="A101" s="93" t="s">
        <v>138</v>
      </c>
      <c r="B101" s="94">
        <v>12</v>
      </c>
      <c r="C101" s="95">
        <v>4110</v>
      </c>
    </row>
    <row r="102" spans="1:3" ht="14.1" customHeight="1" x14ac:dyDescent="0.25">
      <c r="A102" s="93" t="s">
        <v>139</v>
      </c>
      <c r="B102" s="94">
        <v>13</v>
      </c>
      <c r="C102" s="95">
        <v>4923.55</v>
      </c>
    </row>
    <row r="103" spans="1:3" ht="14.1" customHeight="1" x14ac:dyDescent="0.25">
      <c r="A103" s="93" t="s">
        <v>140</v>
      </c>
      <c r="B103" s="94">
        <v>10</v>
      </c>
      <c r="C103" s="95">
        <v>3054.4</v>
      </c>
    </row>
    <row r="104" spans="1:3" ht="14.1" customHeight="1" x14ac:dyDescent="0.25">
      <c r="A104" s="93" t="s">
        <v>141</v>
      </c>
      <c r="B104" s="94">
        <v>42</v>
      </c>
      <c r="C104" s="95">
        <v>2700.67</v>
      </c>
    </row>
    <row r="105" spans="1:3" ht="14.1" customHeight="1" x14ac:dyDescent="0.25">
      <c r="A105" s="93" t="s">
        <v>142</v>
      </c>
      <c r="B105" s="94">
        <v>12</v>
      </c>
      <c r="C105" s="95">
        <v>6161.84</v>
      </c>
    </row>
    <row r="106" spans="1:3" ht="14.1" customHeight="1" x14ac:dyDescent="0.25">
      <c r="A106" s="93" t="s">
        <v>143</v>
      </c>
      <c r="B106" s="94">
        <v>12</v>
      </c>
      <c r="C106" s="95">
        <v>2136.2399999999998</v>
      </c>
    </row>
    <row r="107" spans="1:3" ht="14.1" customHeight="1" x14ac:dyDescent="0.25">
      <c r="A107" s="93" t="s">
        <v>144</v>
      </c>
      <c r="B107" s="94">
        <v>1</v>
      </c>
      <c r="C107" s="95">
        <v>2000</v>
      </c>
    </row>
    <row r="108" spans="1:3" ht="14.1" customHeight="1" x14ac:dyDescent="0.25">
      <c r="A108" s="93" t="s">
        <v>145</v>
      </c>
      <c r="B108" s="94">
        <v>1</v>
      </c>
      <c r="C108" s="95">
        <v>2500</v>
      </c>
    </row>
    <row r="109" spans="1:3" ht="14.1" customHeight="1" x14ac:dyDescent="0.25">
      <c r="A109" s="93" t="s">
        <v>146</v>
      </c>
      <c r="B109" s="94">
        <v>25</v>
      </c>
      <c r="C109" s="95">
        <v>2146.5300000000002</v>
      </c>
    </row>
    <row r="110" spans="1:3" ht="14.1" customHeight="1" x14ac:dyDescent="0.25">
      <c r="A110" s="93" t="s">
        <v>147</v>
      </c>
      <c r="B110" s="94">
        <v>12</v>
      </c>
      <c r="C110" s="95">
        <v>10206.18</v>
      </c>
    </row>
    <row r="111" spans="1:3" ht="14.1" customHeight="1" x14ac:dyDescent="0.25">
      <c r="A111" s="93" t="s">
        <v>148</v>
      </c>
      <c r="B111" s="94">
        <v>6</v>
      </c>
      <c r="C111" s="95">
        <v>2850</v>
      </c>
    </row>
    <row r="112" spans="1:3" ht="14.1" customHeight="1" x14ac:dyDescent="0.25">
      <c r="A112" s="93" t="s">
        <v>149</v>
      </c>
      <c r="B112" s="94">
        <v>13</v>
      </c>
      <c r="C112" s="95">
        <v>3139.65</v>
      </c>
    </row>
    <row r="113" spans="1:3" ht="14.1" customHeight="1" x14ac:dyDescent="0.25">
      <c r="A113" s="93" t="s">
        <v>150</v>
      </c>
      <c r="B113" s="94">
        <v>10</v>
      </c>
      <c r="C113" s="95">
        <v>2581.17</v>
      </c>
    </row>
    <row r="114" spans="1:3" ht="14.1" customHeight="1" x14ac:dyDescent="0.25">
      <c r="A114" s="93" t="s">
        <v>151</v>
      </c>
      <c r="B114" s="94">
        <v>8</v>
      </c>
      <c r="C114" s="95">
        <v>2533.44</v>
      </c>
    </row>
    <row r="115" spans="1:3" ht="14.1" customHeight="1" x14ac:dyDescent="0.25">
      <c r="A115" s="98" t="s">
        <v>152</v>
      </c>
      <c r="B115" s="99">
        <v>2</v>
      </c>
      <c r="C115" s="100">
        <v>3308.57</v>
      </c>
    </row>
    <row r="116" spans="1:3" ht="14.1" customHeight="1" x14ac:dyDescent="0.25">
      <c r="A116" s="98" t="s">
        <v>153</v>
      </c>
      <c r="B116" s="99">
        <v>5</v>
      </c>
      <c r="C116" s="100">
        <v>2778.97</v>
      </c>
    </row>
    <row r="117" spans="1:3" ht="14.1" customHeight="1" x14ac:dyDescent="0.25">
      <c r="A117" s="98" t="s">
        <v>154</v>
      </c>
      <c r="B117" s="99">
        <v>1</v>
      </c>
      <c r="C117" s="100">
        <v>3143.22</v>
      </c>
    </row>
    <row r="118" spans="1:3" ht="14.1" customHeight="1" x14ac:dyDescent="0.25">
      <c r="A118" s="98" t="s">
        <v>155</v>
      </c>
      <c r="B118" s="99">
        <v>3</v>
      </c>
      <c r="C118" s="100">
        <v>2125</v>
      </c>
    </row>
    <row r="119" spans="1:3" ht="14.1" customHeight="1" x14ac:dyDescent="0.25">
      <c r="A119" s="98" t="s">
        <v>156</v>
      </c>
      <c r="B119" s="99">
        <v>8</v>
      </c>
      <c r="C119" s="100">
        <v>2181.71</v>
      </c>
    </row>
    <row r="120" spans="1:3" ht="14.1" customHeight="1" x14ac:dyDescent="0.25">
      <c r="A120" s="98" t="s">
        <v>157</v>
      </c>
      <c r="B120" s="99">
        <v>2</v>
      </c>
      <c r="C120" s="100">
        <v>3181.64</v>
      </c>
    </row>
    <row r="121" spans="1:3" ht="14.1" customHeight="1" x14ac:dyDescent="0.25">
      <c r="A121" s="98" t="s">
        <v>158</v>
      </c>
      <c r="B121" s="99">
        <v>3</v>
      </c>
      <c r="C121" s="100">
        <v>2367.25</v>
      </c>
    </row>
    <row r="122" spans="1:3" ht="14.1" customHeight="1" x14ac:dyDescent="0.25">
      <c r="A122" s="98" t="s">
        <v>159</v>
      </c>
      <c r="B122" s="99">
        <v>26</v>
      </c>
      <c r="C122" s="100">
        <v>6352.17</v>
      </c>
    </row>
    <row r="123" spans="1:3" ht="14.1" customHeight="1" x14ac:dyDescent="0.25">
      <c r="A123" s="98" t="s">
        <v>160</v>
      </c>
      <c r="B123" s="99">
        <v>43</v>
      </c>
      <c r="C123" s="100">
        <v>2077.02</v>
      </c>
    </row>
    <row r="124" spans="1:3" ht="14.1" customHeight="1" x14ac:dyDescent="0.25">
      <c r="A124" s="98" t="s">
        <v>161</v>
      </c>
      <c r="B124" s="99">
        <v>6</v>
      </c>
      <c r="C124" s="100">
        <v>3050</v>
      </c>
    </row>
    <row r="125" spans="1:3" ht="14.1" customHeight="1" x14ac:dyDescent="0.25">
      <c r="A125" s="101" t="s">
        <v>162</v>
      </c>
      <c r="B125" s="102">
        <v>5034</v>
      </c>
      <c r="C125" s="103">
        <v>880060.63</v>
      </c>
    </row>
    <row r="126" spans="1:3" ht="14.1" customHeight="1" x14ac:dyDescent="0.25">
      <c r="A126" s="101" t="s">
        <v>163</v>
      </c>
      <c r="B126" s="102">
        <v>1723</v>
      </c>
      <c r="C126" s="103">
        <v>216958.65</v>
      </c>
    </row>
    <row r="127" spans="1:3" ht="14.1" customHeight="1" x14ac:dyDescent="0.25">
      <c r="A127" s="104" t="s">
        <v>164</v>
      </c>
      <c r="B127" s="105">
        <v>6757</v>
      </c>
      <c r="C127" s="106">
        <v>1097019.28</v>
      </c>
    </row>
  </sheetData>
  <mergeCells count="9">
    <mergeCell ref="A94:C94"/>
    <mergeCell ref="A95:A96"/>
    <mergeCell ref="B95:C95"/>
    <mergeCell ref="A4:C4"/>
    <mergeCell ref="A5:A6"/>
    <mergeCell ref="B5:C5"/>
    <mergeCell ref="A49:C49"/>
    <mergeCell ref="A50:A51"/>
    <mergeCell ref="B50:C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9862-4099-4795-B16A-D05CB98D2C74}">
  <sheetPr>
    <outlinePr summaryBelow="0" summaryRight="0"/>
    <pageSetUpPr autoPageBreaks="0"/>
  </sheetPr>
  <dimension ref="A1:V1259"/>
  <sheetViews>
    <sheetView showGridLines="0" showOutlineSymbols="0" workbookViewId="0">
      <selection activeCell="I35" sqref="I35:K35"/>
    </sheetView>
  </sheetViews>
  <sheetFormatPr defaultRowHeight="12.75" customHeight="1" x14ac:dyDescent="0.25"/>
  <cols>
    <col min="1" max="4" width="1.140625" style="136" customWidth="1"/>
    <col min="5" max="5" width="2.28515625" style="136" customWidth="1"/>
    <col min="6" max="6" width="1.140625" style="136" customWidth="1"/>
    <col min="7" max="7" width="2.28515625" style="136" customWidth="1"/>
    <col min="8" max="8" width="1.140625" style="136" customWidth="1"/>
    <col min="9" max="9" width="2.28515625" style="136" customWidth="1"/>
    <col min="10" max="10" width="3" style="136" customWidth="1"/>
    <col min="11" max="11" width="21.5703125" style="136" customWidth="1"/>
    <col min="12" max="12" width="1.7109375" style="136" customWidth="1"/>
    <col min="13" max="13" width="4.5703125" style="136" customWidth="1"/>
    <col min="14" max="14" width="5.42578125" style="136" customWidth="1"/>
    <col min="15" max="15" width="8.28515625" style="136" customWidth="1"/>
    <col min="16" max="16" width="2.28515625" style="136" customWidth="1"/>
    <col min="17" max="17" width="1.140625" style="136" customWidth="1"/>
    <col min="18" max="18" width="24" style="136" customWidth="1"/>
    <col min="19" max="19" width="3.5703125" style="136" customWidth="1"/>
    <col min="20" max="20" width="1" style="136" customWidth="1"/>
    <col min="21" max="21" width="11.42578125" style="136" customWidth="1"/>
    <col min="22" max="22" width="1.140625" style="136" customWidth="1"/>
    <col min="23" max="256" width="6.85546875" style="136" customWidth="1"/>
    <col min="257" max="260" width="1.140625" style="136" customWidth="1"/>
    <col min="261" max="261" width="2.28515625" style="136" customWidth="1"/>
    <col min="262" max="262" width="1.140625" style="136" customWidth="1"/>
    <col min="263" max="263" width="2.28515625" style="136" customWidth="1"/>
    <col min="264" max="264" width="1.140625" style="136" customWidth="1"/>
    <col min="265" max="265" width="2.28515625" style="136" customWidth="1"/>
    <col min="266" max="266" width="3" style="136" customWidth="1"/>
    <col min="267" max="267" width="21.5703125" style="136" customWidth="1"/>
    <col min="268" max="268" width="1.7109375" style="136" customWidth="1"/>
    <col min="269" max="269" width="4.5703125" style="136" customWidth="1"/>
    <col min="270" max="270" width="5.42578125" style="136" customWidth="1"/>
    <col min="271" max="271" width="8.28515625" style="136" customWidth="1"/>
    <col min="272" max="272" width="2.28515625" style="136" customWidth="1"/>
    <col min="273" max="273" width="1.140625" style="136" customWidth="1"/>
    <col min="274" max="274" width="24" style="136" customWidth="1"/>
    <col min="275" max="275" width="3.5703125" style="136" customWidth="1"/>
    <col min="276" max="276" width="1" style="136" customWidth="1"/>
    <col min="277" max="277" width="11.42578125" style="136" customWidth="1"/>
    <col min="278" max="278" width="1.140625" style="136" customWidth="1"/>
    <col min="279" max="512" width="6.85546875" style="136" customWidth="1"/>
    <col min="513" max="516" width="1.140625" style="136" customWidth="1"/>
    <col min="517" max="517" width="2.28515625" style="136" customWidth="1"/>
    <col min="518" max="518" width="1.140625" style="136" customWidth="1"/>
    <col min="519" max="519" width="2.28515625" style="136" customWidth="1"/>
    <col min="520" max="520" width="1.140625" style="136" customWidth="1"/>
    <col min="521" max="521" width="2.28515625" style="136" customWidth="1"/>
    <col min="522" max="522" width="3" style="136" customWidth="1"/>
    <col min="523" max="523" width="21.5703125" style="136" customWidth="1"/>
    <col min="524" max="524" width="1.7109375" style="136" customWidth="1"/>
    <col min="525" max="525" width="4.5703125" style="136" customWidth="1"/>
    <col min="526" max="526" width="5.42578125" style="136" customWidth="1"/>
    <col min="527" max="527" width="8.28515625" style="136" customWidth="1"/>
    <col min="528" max="528" width="2.28515625" style="136" customWidth="1"/>
    <col min="529" max="529" width="1.140625" style="136" customWidth="1"/>
    <col min="530" max="530" width="24" style="136" customWidth="1"/>
    <col min="531" max="531" width="3.5703125" style="136" customWidth="1"/>
    <col min="532" max="532" width="1" style="136" customWidth="1"/>
    <col min="533" max="533" width="11.42578125" style="136" customWidth="1"/>
    <col min="534" max="534" width="1.140625" style="136" customWidth="1"/>
    <col min="535" max="768" width="6.85546875" style="136" customWidth="1"/>
    <col min="769" max="772" width="1.140625" style="136" customWidth="1"/>
    <col min="773" max="773" width="2.28515625" style="136" customWidth="1"/>
    <col min="774" max="774" width="1.140625" style="136" customWidth="1"/>
    <col min="775" max="775" width="2.28515625" style="136" customWidth="1"/>
    <col min="776" max="776" width="1.140625" style="136" customWidth="1"/>
    <col min="777" max="777" width="2.28515625" style="136" customWidth="1"/>
    <col min="778" max="778" width="3" style="136" customWidth="1"/>
    <col min="779" max="779" width="21.5703125" style="136" customWidth="1"/>
    <col min="780" max="780" width="1.7109375" style="136" customWidth="1"/>
    <col min="781" max="781" width="4.5703125" style="136" customWidth="1"/>
    <col min="782" max="782" width="5.42578125" style="136" customWidth="1"/>
    <col min="783" max="783" width="8.28515625" style="136" customWidth="1"/>
    <col min="784" max="784" width="2.28515625" style="136" customWidth="1"/>
    <col min="785" max="785" width="1.140625" style="136" customWidth="1"/>
    <col min="786" max="786" width="24" style="136" customWidth="1"/>
    <col min="787" max="787" width="3.5703125" style="136" customWidth="1"/>
    <col min="788" max="788" width="1" style="136" customWidth="1"/>
    <col min="789" max="789" width="11.42578125" style="136" customWidth="1"/>
    <col min="790" max="790" width="1.140625" style="136" customWidth="1"/>
    <col min="791" max="1024" width="6.85546875" style="136" customWidth="1"/>
    <col min="1025" max="1028" width="1.140625" style="136" customWidth="1"/>
    <col min="1029" max="1029" width="2.28515625" style="136" customWidth="1"/>
    <col min="1030" max="1030" width="1.140625" style="136" customWidth="1"/>
    <col min="1031" max="1031" width="2.28515625" style="136" customWidth="1"/>
    <col min="1032" max="1032" width="1.140625" style="136" customWidth="1"/>
    <col min="1033" max="1033" width="2.28515625" style="136" customWidth="1"/>
    <col min="1034" max="1034" width="3" style="136" customWidth="1"/>
    <col min="1035" max="1035" width="21.5703125" style="136" customWidth="1"/>
    <col min="1036" max="1036" width="1.7109375" style="136" customWidth="1"/>
    <col min="1037" max="1037" width="4.5703125" style="136" customWidth="1"/>
    <col min="1038" max="1038" width="5.42578125" style="136" customWidth="1"/>
    <col min="1039" max="1039" width="8.28515625" style="136" customWidth="1"/>
    <col min="1040" max="1040" width="2.28515625" style="136" customWidth="1"/>
    <col min="1041" max="1041" width="1.140625" style="136" customWidth="1"/>
    <col min="1042" max="1042" width="24" style="136" customWidth="1"/>
    <col min="1043" max="1043" width="3.5703125" style="136" customWidth="1"/>
    <col min="1044" max="1044" width="1" style="136" customWidth="1"/>
    <col min="1045" max="1045" width="11.42578125" style="136" customWidth="1"/>
    <col min="1046" max="1046" width="1.140625" style="136" customWidth="1"/>
    <col min="1047" max="1280" width="6.85546875" style="136" customWidth="1"/>
    <col min="1281" max="1284" width="1.140625" style="136" customWidth="1"/>
    <col min="1285" max="1285" width="2.28515625" style="136" customWidth="1"/>
    <col min="1286" max="1286" width="1.140625" style="136" customWidth="1"/>
    <col min="1287" max="1287" width="2.28515625" style="136" customWidth="1"/>
    <col min="1288" max="1288" width="1.140625" style="136" customWidth="1"/>
    <col min="1289" max="1289" width="2.28515625" style="136" customWidth="1"/>
    <col min="1290" max="1290" width="3" style="136" customWidth="1"/>
    <col min="1291" max="1291" width="21.5703125" style="136" customWidth="1"/>
    <col min="1292" max="1292" width="1.7109375" style="136" customWidth="1"/>
    <col min="1293" max="1293" width="4.5703125" style="136" customWidth="1"/>
    <col min="1294" max="1294" width="5.42578125" style="136" customWidth="1"/>
    <col min="1295" max="1295" width="8.28515625" style="136" customWidth="1"/>
    <col min="1296" max="1296" width="2.28515625" style="136" customWidth="1"/>
    <col min="1297" max="1297" width="1.140625" style="136" customWidth="1"/>
    <col min="1298" max="1298" width="24" style="136" customWidth="1"/>
    <col min="1299" max="1299" width="3.5703125" style="136" customWidth="1"/>
    <col min="1300" max="1300" width="1" style="136" customWidth="1"/>
    <col min="1301" max="1301" width="11.42578125" style="136" customWidth="1"/>
    <col min="1302" max="1302" width="1.140625" style="136" customWidth="1"/>
    <col min="1303" max="1536" width="6.85546875" style="136" customWidth="1"/>
    <col min="1537" max="1540" width="1.140625" style="136" customWidth="1"/>
    <col min="1541" max="1541" width="2.28515625" style="136" customWidth="1"/>
    <col min="1542" max="1542" width="1.140625" style="136" customWidth="1"/>
    <col min="1543" max="1543" width="2.28515625" style="136" customWidth="1"/>
    <col min="1544" max="1544" width="1.140625" style="136" customWidth="1"/>
    <col min="1545" max="1545" width="2.28515625" style="136" customWidth="1"/>
    <col min="1546" max="1546" width="3" style="136" customWidth="1"/>
    <col min="1547" max="1547" width="21.5703125" style="136" customWidth="1"/>
    <col min="1548" max="1548" width="1.7109375" style="136" customWidth="1"/>
    <col min="1549" max="1549" width="4.5703125" style="136" customWidth="1"/>
    <col min="1550" max="1550" width="5.42578125" style="136" customWidth="1"/>
    <col min="1551" max="1551" width="8.28515625" style="136" customWidth="1"/>
    <col min="1552" max="1552" width="2.28515625" style="136" customWidth="1"/>
    <col min="1553" max="1553" width="1.140625" style="136" customWidth="1"/>
    <col min="1554" max="1554" width="24" style="136" customWidth="1"/>
    <col min="1555" max="1555" width="3.5703125" style="136" customWidth="1"/>
    <col min="1556" max="1556" width="1" style="136" customWidth="1"/>
    <col min="1557" max="1557" width="11.42578125" style="136" customWidth="1"/>
    <col min="1558" max="1558" width="1.140625" style="136" customWidth="1"/>
    <col min="1559" max="1792" width="6.85546875" style="136" customWidth="1"/>
    <col min="1793" max="1796" width="1.140625" style="136" customWidth="1"/>
    <col min="1797" max="1797" width="2.28515625" style="136" customWidth="1"/>
    <col min="1798" max="1798" width="1.140625" style="136" customWidth="1"/>
    <col min="1799" max="1799" width="2.28515625" style="136" customWidth="1"/>
    <col min="1800" max="1800" width="1.140625" style="136" customWidth="1"/>
    <col min="1801" max="1801" width="2.28515625" style="136" customWidth="1"/>
    <col min="1802" max="1802" width="3" style="136" customWidth="1"/>
    <col min="1803" max="1803" width="21.5703125" style="136" customWidth="1"/>
    <col min="1804" max="1804" width="1.7109375" style="136" customWidth="1"/>
    <col min="1805" max="1805" width="4.5703125" style="136" customWidth="1"/>
    <col min="1806" max="1806" width="5.42578125" style="136" customWidth="1"/>
    <col min="1807" max="1807" width="8.28515625" style="136" customWidth="1"/>
    <col min="1808" max="1808" width="2.28515625" style="136" customWidth="1"/>
    <col min="1809" max="1809" width="1.140625" style="136" customWidth="1"/>
    <col min="1810" max="1810" width="24" style="136" customWidth="1"/>
    <col min="1811" max="1811" width="3.5703125" style="136" customWidth="1"/>
    <col min="1812" max="1812" width="1" style="136" customWidth="1"/>
    <col min="1813" max="1813" width="11.42578125" style="136" customWidth="1"/>
    <col min="1814" max="1814" width="1.140625" style="136" customWidth="1"/>
    <col min="1815" max="2048" width="6.85546875" style="136" customWidth="1"/>
    <col min="2049" max="2052" width="1.140625" style="136" customWidth="1"/>
    <col min="2053" max="2053" width="2.28515625" style="136" customWidth="1"/>
    <col min="2054" max="2054" width="1.140625" style="136" customWidth="1"/>
    <col min="2055" max="2055" width="2.28515625" style="136" customWidth="1"/>
    <col min="2056" max="2056" width="1.140625" style="136" customWidth="1"/>
    <col min="2057" max="2057" width="2.28515625" style="136" customWidth="1"/>
    <col min="2058" max="2058" width="3" style="136" customWidth="1"/>
    <col min="2059" max="2059" width="21.5703125" style="136" customWidth="1"/>
    <col min="2060" max="2060" width="1.7109375" style="136" customWidth="1"/>
    <col min="2061" max="2061" width="4.5703125" style="136" customWidth="1"/>
    <col min="2062" max="2062" width="5.42578125" style="136" customWidth="1"/>
    <col min="2063" max="2063" width="8.28515625" style="136" customWidth="1"/>
    <col min="2064" max="2064" width="2.28515625" style="136" customWidth="1"/>
    <col min="2065" max="2065" width="1.140625" style="136" customWidth="1"/>
    <col min="2066" max="2066" width="24" style="136" customWidth="1"/>
    <col min="2067" max="2067" width="3.5703125" style="136" customWidth="1"/>
    <col min="2068" max="2068" width="1" style="136" customWidth="1"/>
    <col min="2069" max="2069" width="11.42578125" style="136" customWidth="1"/>
    <col min="2070" max="2070" width="1.140625" style="136" customWidth="1"/>
    <col min="2071" max="2304" width="6.85546875" style="136" customWidth="1"/>
    <col min="2305" max="2308" width="1.140625" style="136" customWidth="1"/>
    <col min="2309" max="2309" width="2.28515625" style="136" customWidth="1"/>
    <col min="2310" max="2310" width="1.140625" style="136" customWidth="1"/>
    <col min="2311" max="2311" width="2.28515625" style="136" customWidth="1"/>
    <col min="2312" max="2312" width="1.140625" style="136" customWidth="1"/>
    <col min="2313" max="2313" width="2.28515625" style="136" customWidth="1"/>
    <col min="2314" max="2314" width="3" style="136" customWidth="1"/>
    <col min="2315" max="2315" width="21.5703125" style="136" customWidth="1"/>
    <col min="2316" max="2316" width="1.7109375" style="136" customWidth="1"/>
    <col min="2317" max="2317" width="4.5703125" style="136" customWidth="1"/>
    <col min="2318" max="2318" width="5.42578125" style="136" customWidth="1"/>
    <col min="2319" max="2319" width="8.28515625" style="136" customWidth="1"/>
    <col min="2320" max="2320" width="2.28515625" style="136" customWidth="1"/>
    <col min="2321" max="2321" width="1.140625" style="136" customWidth="1"/>
    <col min="2322" max="2322" width="24" style="136" customWidth="1"/>
    <col min="2323" max="2323" width="3.5703125" style="136" customWidth="1"/>
    <col min="2324" max="2324" width="1" style="136" customWidth="1"/>
    <col min="2325" max="2325" width="11.42578125" style="136" customWidth="1"/>
    <col min="2326" max="2326" width="1.140625" style="136" customWidth="1"/>
    <col min="2327" max="2560" width="6.85546875" style="136" customWidth="1"/>
    <col min="2561" max="2564" width="1.140625" style="136" customWidth="1"/>
    <col min="2565" max="2565" width="2.28515625" style="136" customWidth="1"/>
    <col min="2566" max="2566" width="1.140625" style="136" customWidth="1"/>
    <col min="2567" max="2567" width="2.28515625" style="136" customWidth="1"/>
    <col min="2568" max="2568" width="1.140625" style="136" customWidth="1"/>
    <col min="2569" max="2569" width="2.28515625" style="136" customWidth="1"/>
    <col min="2570" max="2570" width="3" style="136" customWidth="1"/>
    <col min="2571" max="2571" width="21.5703125" style="136" customWidth="1"/>
    <col min="2572" max="2572" width="1.7109375" style="136" customWidth="1"/>
    <col min="2573" max="2573" width="4.5703125" style="136" customWidth="1"/>
    <col min="2574" max="2574" width="5.42578125" style="136" customWidth="1"/>
    <col min="2575" max="2575" width="8.28515625" style="136" customWidth="1"/>
    <col min="2576" max="2576" width="2.28515625" style="136" customWidth="1"/>
    <col min="2577" max="2577" width="1.140625" style="136" customWidth="1"/>
    <col min="2578" max="2578" width="24" style="136" customWidth="1"/>
    <col min="2579" max="2579" width="3.5703125" style="136" customWidth="1"/>
    <col min="2580" max="2580" width="1" style="136" customWidth="1"/>
    <col min="2581" max="2581" width="11.42578125" style="136" customWidth="1"/>
    <col min="2582" max="2582" width="1.140625" style="136" customWidth="1"/>
    <col min="2583" max="2816" width="6.85546875" style="136" customWidth="1"/>
    <col min="2817" max="2820" width="1.140625" style="136" customWidth="1"/>
    <col min="2821" max="2821" width="2.28515625" style="136" customWidth="1"/>
    <col min="2822" max="2822" width="1.140625" style="136" customWidth="1"/>
    <col min="2823" max="2823" width="2.28515625" style="136" customWidth="1"/>
    <col min="2824" max="2824" width="1.140625" style="136" customWidth="1"/>
    <col min="2825" max="2825" width="2.28515625" style="136" customWidth="1"/>
    <col min="2826" max="2826" width="3" style="136" customWidth="1"/>
    <col min="2827" max="2827" width="21.5703125" style="136" customWidth="1"/>
    <col min="2828" max="2828" width="1.7109375" style="136" customWidth="1"/>
    <col min="2829" max="2829" width="4.5703125" style="136" customWidth="1"/>
    <col min="2830" max="2830" width="5.42578125" style="136" customWidth="1"/>
    <col min="2831" max="2831" width="8.28515625" style="136" customWidth="1"/>
    <col min="2832" max="2832" width="2.28515625" style="136" customWidth="1"/>
    <col min="2833" max="2833" width="1.140625" style="136" customWidth="1"/>
    <col min="2834" max="2834" width="24" style="136" customWidth="1"/>
    <col min="2835" max="2835" width="3.5703125" style="136" customWidth="1"/>
    <col min="2836" max="2836" width="1" style="136" customWidth="1"/>
    <col min="2837" max="2837" width="11.42578125" style="136" customWidth="1"/>
    <col min="2838" max="2838" width="1.140625" style="136" customWidth="1"/>
    <col min="2839" max="3072" width="6.85546875" style="136" customWidth="1"/>
    <col min="3073" max="3076" width="1.140625" style="136" customWidth="1"/>
    <col min="3077" max="3077" width="2.28515625" style="136" customWidth="1"/>
    <col min="3078" max="3078" width="1.140625" style="136" customWidth="1"/>
    <col min="3079" max="3079" width="2.28515625" style="136" customWidth="1"/>
    <col min="3080" max="3080" width="1.140625" style="136" customWidth="1"/>
    <col min="3081" max="3081" width="2.28515625" style="136" customWidth="1"/>
    <col min="3082" max="3082" width="3" style="136" customWidth="1"/>
    <col min="3083" max="3083" width="21.5703125" style="136" customWidth="1"/>
    <col min="3084" max="3084" width="1.7109375" style="136" customWidth="1"/>
    <col min="3085" max="3085" width="4.5703125" style="136" customWidth="1"/>
    <col min="3086" max="3086" width="5.42578125" style="136" customWidth="1"/>
    <col min="3087" max="3087" width="8.28515625" style="136" customWidth="1"/>
    <col min="3088" max="3088" width="2.28515625" style="136" customWidth="1"/>
    <col min="3089" max="3089" width="1.140625" style="136" customWidth="1"/>
    <col min="3090" max="3090" width="24" style="136" customWidth="1"/>
    <col min="3091" max="3091" width="3.5703125" style="136" customWidth="1"/>
    <col min="3092" max="3092" width="1" style="136" customWidth="1"/>
    <col min="3093" max="3093" width="11.42578125" style="136" customWidth="1"/>
    <col min="3094" max="3094" width="1.140625" style="136" customWidth="1"/>
    <col min="3095" max="3328" width="6.85546875" style="136" customWidth="1"/>
    <col min="3329" max="3332" width="1.140625" style="136" customWidth="1"/>
    <col min="3333" max="3333" width="2.28515625" style="136" customWidth="1"/>
    <col min="3334" max="3334" width="1.140625" style="136" customWidth="1"/>
    <col min="3335" max="3335" width="2.28515625" style="136" customWidth="1"/>
    <col min="3336" max="3336" width="1.140625" style="136" customWidth="1"/>
    <col min="3337" max="3337" width="2.28515625" style="136" customWidth="1"/>
    <col min="3338" max="3338" width="3" style="136" customWidth="1"/>
    <col min="3339" max="3339" width="21.5703125" style="136" customWidth="1"/>
    <col min="3340" max="3340" width="1.7109375" style="136" customWidth="1"/>
    <col min="3341" max="3341" width="4.5703125" style="136" customWidth="1"/>
    <col min="3342" max="3342" width="5.42578125" style="136" customWidth="1"/>
    <col min="3343" max="3343" width="8.28515625" style="136" customWidth="1"/>
    <col min="3344" max="3344" width="2.28515625" style="136" customWidth="1"/>
    <col min="3345" max="3345" width="1.140625" style="136" customWidth="1"/>
    <col min="3346" max="3346" width="24" style="136" customWidth="1"/>
    <col min="3347" max="3347" width="3.5703125" style="136" customWidth="1"/>
    <col min="3348" max="3348" width="1" style="136" customWidth="1"/>
    <col min="3349" max="3349" width="11.42578125" style="136" customWidth="1"/>
    <col min="3350" max="3350" width="1.140625" style="136" customWidth="1"/>
    <col min="3351" max="3584" width="6.85546875" style="136" customWidth="1"/>
    <col min="3585" max="3588" width="1.140625" style="136" customWidth="1"/>
    <col min="3589" max="3589" width="2.28515625" style="136" customWidth="1"/>
    <col min="3590" max="3590" width="1.140625" style="136" customWidth="1"/>
    <col min="3591" max="3591" width="2.28515625" style="136" customWidth="1"/>
    <col min="3592" max="3592" width="1.140625" style="136" customWidth="1"/>
    <col min="3593" max="3593" width="2.28515625" style="136" customWidth="1"/>
    <col min="3594" max="3594" width="3" style="136" customWidth="1"/>
    <col min="3595" max="3595" width="21.5703125" style="136" customWidth="1"/>
    <col min="3596" max="3596" width="1.7109375" style="136" customWidth="1"/>
    <col min="3597" max="3597" width="4.5703125" style="136" customWidth="1"/>
    <col min="3598" max="3598" width="5.42578125" style="136" customWidth="1"/>
    <col min="3599" max="3599" width="8.28515625" style="136" customWidth="1"/>
    <col min="3600" max="3600" width="2.28515625" style="136" customWidth="1"/>
    <col min="3601" max="3601" width="1.140625" style="136" customWidth="1"/>
    <col min="3602" max="3602" width="24" style="136" customWidth="1"/>
    <col min="3603" max="3603" width="3.5703125" style="136" customWidth="1"/>
    <col min="3604" max="3604" width="1" style="136" customWidth="1"/>
    <col min="3605" max="3605" width="11.42578125" style="136" customWidth="1"/>
    <col min="3606" max="3606" width="1.140625" style="136" customWidth="1"/>
    <col min="3607" max="3840" width="6.85546875" style="136" customWidth="1"/>
    <col min="3841" max="3844" width="1.140625" style="136" customWidth="1"/>
    <col min="3845" max="3845" width="2.28515625" style="136" customWidth="1"/>
    <col min="3846" max="3846" width="1.140625" style="136" customWidth="1"/>
    <col min="3847" max="3847" width="2.28515625" style="136" customWidth="1"/>
    <col min="3848" max="3848" width="1.140625" style="136" customWidth="1"/>
    <col min="3849" max="3849" width="2.28515625" style="136" customWidth="1"/>
    <col min="3850" max="3850" width="3" style="136" customWidth="1"/>
    <col min="3851" max="3851" width="21.5703125" style="136" customWidth="1"/>
    <col min="3852" max="3852" width="1.7109375" style="136" customWidth="1"/>
    <col min="3853" max="3853" width="4.5703125" style="136" customWidth="1"/>
    <col min="3854" max="3854" width="5.42578125" style="136" customWidth="1"/>
    <col min="3855" max="3855" width="8.28515625" style="136" customWidth="1"/>
    <col min="3856" max="3856" width="2.28515625" style="136" customWidth="1"/>
    <col min="3857" max="3857" width="1.140625" style="136" customWidth="1"/>
    <col min="3858" max="3858" width="24" style="136" customWidth="1"/>
    <col min="3859" max="3859" width="3.5703125" style="136" customWidth="1"/>
    <col min="3860" max="3860" width="1" style="136" customWidth="1"/>
    <col min="3861" max="3861" width="11.42578125" style="136" customWidth="1"/>
    <col min="3862" max="3862" width="1.140625" style="136" customWidth="1"/>
    <col min="3863" max="4096" width="6.85546875" style="136" customWidth="1"/>
    <col min="4097" max="4100" width="1.140625" style="136" customWidth="1"/>
    <col min="4101" max="4101" width="2.28515625" style="136" customWidth="1"/>
    <col min="4102" max="4102" width="1.140625" style="136" customWidth="1"/>
    <col min="4103" max="4103" width="2.28515625" style="136" customWidth="1"/>
    <col min="4104" max="4104" width="1.140625" style="136" customWidth="1"/>
    <col min="4105" max="4105" width="2.28515625" style="136" customWidth="1"/>
    <col min="4106" max="4106" width="3" style="136" customWidth="1"/>
    <col min="4107" max="4107" width="21.5703125" style="136" customWidth="1"/>
    <col min="4108" max="4108" width="1.7109375" style="136" customWidth="1"/>
    <col min="4109" max="4109" width="4.5703125" style="136" customWidth="1"/>
    <col min="4110" max="4110" width="5.42578125" style="136" customWidth="1"/>
    <col min="4111" max="4111" width="8.28515625" style="136" customWidth="1"/>
    <col min="4112" max="4112" width="2.28515625" style="136" customWidth="1"/>
    <col min="4113" max="4113" width="1.140625" style="136" customWidth="1"/>
    <col min="4114" max="4114" width="24" style="136" customWidth="1"/>
    <col min="4115" max="4115" width="3.5703125" style="136" customWidth="1"/>
    <col min="4116" max="4116" width="1" style="136" customWidth="1"/>
    <col min="4117" max="4117" width="11.42578125" style="136" customWidth="1"/>
    <col min="4118" max="4118" width="1.140625" style="136" customWidth="1"/>
    <col min="4119" max="4352" width="6.85546875" style="136" customWidth="1"/>
    <col min="4353" max="4356" width="1.140625" style="136" customWidth="1"/>
    <col min="4357" max="4357" width="2.28515625" style="136" customWidth="1"/>
    <col min="4358" max="4358" width="1.140625" style="136" customWidth="1"/>
    <col min="4359" max="4359" width="2.28515625" style="136" customWidth="1"/>
    <col min="4360" max="4360" width="1.140625" style="136" customWidth="1"/>
    <col min="4361" max="4361" width="2.28515625" style="136" customWidth="1"/>
    <col min="4362" max="4362" width="3" style="136" customWidth="1"/>
    <col min="4363" max="4363" width="21.5703125" style="136" customWidth="1"/>
    <col min="4364" max="4364" width="1.7109375" style="136" customWidth="1"/>
    <col min="4365" max="4365" width="4.5703125" style="136" customWidth="1"/>
    <col min="4366" max="4366" width="5.42578125" style="136" customWidth="1"/>
    <col min="4367" max="4367" width="8.28515625" style="136" customWidth="1"/>
    <col min="4368" max="4368" width="2.28515625" style="136" customWidth="1"/>
    <col min="4369" max="4369" width="1.140625" style="136" customWidth="1"/>
    <col min="4370" max="4370" width="24" style="136" customWidth="1"/>
    <col min="4371" max="4371" width="3.5703125" style="136" customWidth="1"/>
    <col min="4372" max="4372" width="1" style="136" customWidth="1"/>
    <col min="4373" max="4373" width="11.42578125" style="136" customWidth="1"/>
    <col min="4374" max="4374" width="1.140625" style="136" customWidth="1"/>
    <col min="4375" max="4608" width="6.85546875" style="136" customWidth="1"/>
    <col min="4609" max="4612" width="1.140625" style="136" customWidth="1"/>
    <col min="4613" max="4613" width="2.28515625" style="136" customWidth="1"/>
    <col min="4614" max="4614" width="1.140625" style="136" customWidth="1"/>
    <col min="4615" max="4615" width="2.28515625" style="136" customWidth="1"/>
    <col min="4616" max="4616" width="1.140625" style="136" customWidth="1"/>
    <col min="4617" max="4617" width="2.28515625" style="136" customWidth="1"/>
    <col min="4618" max="4618" width="3" style="136" customWidth="1"/>
    <col min="4619" max="4619" width="21.5703125" style="136" customWidth="1"/>
    <col min="4620" max="4620" width="1.7109375" style="136" customWidth="1"/>
    <col min="4621" max="4621" width="4.5703125" style="136" customWidth="1"/>
    <col min="4622" max="4622" width="5.42578125" style="136" customWidth="1"/>
    <col min="4623" max="4623" width="8.28515625" style="136" customWidth="1"/>
    <col min="4624" max="4624" width="2.28515625" style="136" customWidth="1"/>
    <col min="4625" max="4625" width="1.140625" style="136" customWidth="1"/>
    <col min="4626" max="4626" width="24" style="136" customWidth="1"/>
    <col min="4627" max="4627" width="3.5703125" style="136" customWidth="1"/>
    <col min="4628" max="4628" width="1" style="136" customWidth="1"/>
    <col min="4629" max="4629" width="11.42578125" style="136" customWidth="1"/>
    <col min="4630" max="4630" width="1.140625" style="136" customWidth="1"/>
    <col min="4631" max="4864" width="6.85546875" style="136" customWidth="1"/>
    <col min="4865" max="4868" width="1.140625" style="136" customWidth="1"/>
    <col min="4869" max="4869" width="2.28515625" style="136" customWidth="1"/>
    <col min="4870" max="4870" width="1.140625" style="136" customWidth="1"/>
    <col min="4871" max="4871" width="2.28515625" style="136" customWidth="1"/>
    <col min="4872" max="4872" width="1.140625" style="136" customWidth="1"/>
    <col min="4873" max="4873" width="2.28515625" style="136" customWidth="1"/>
    <col min="4874" max="4874" width="3" style="136" customWidth="1"/>
    <col min="4875" max="4875" width="21.5703125" style="136" customWidth="1"/>
    <col min="4876" max="4876" width="1.7109375" style="136" customWidth="1"/>
    <col min="4877" max="4877" width="4.5703125" style="136" customWidth="1"/>
    <col min="4878" max="4878" width="5.42578125" style="136" customWidth="1"/>
    <col min="4879" max="4879" width="8.28515625" style="136" customWidth="1"/>
    <col min="4880" max="4880" width="2.28515625" style="136" customWidth="1"/>
    <col min="4881" max="4881" width="1.140625" style="136" customWidth="1"/>
    <col min="4882" max="4882" width="24" style="136" customWidth="1"/>
    <col min="4883" max="4883" width="3.5703125" style="136" customWidth="1"/>
    <col min="4884" max="4884" width="1" style="136" customWidth="1"/>
    <col min="4885" max="4885" width="11.42578125" style="136" customWidth="1"/>
    <col min="4886" max="4886" width="1.140625" style="136" customWidth="1"/>
    <col min="4887" max="5120" width="6.85546875" style="136" customWidth="1"/>
    <col min="5121" max="5124" width="1.140625" style="136" customWidth="1"/>
    <col min="5125" max="5125" width="2.28515625" style="136" customWidth="1"/>
    <col min="5126" max="5126" width="1.140625" style="136" customWidth="1"/>
    <col min="5127" max="5127" width="2.28515625" style="136" customWidth="1"/>
    <col min="5128" max="5128" width="1.140625" style="136" customWidth="1"/>
    <col min="5129" max="5129" width="2.28515625" style="136" customWidth="1"/>
    <col min="5130" max="5130" width="3" style="136" customWidth="1"/>
    <col min="5131" max="5131" width="21.5703125" style="136" customWidth="1"/>
    <col min="5132" max="5132" width="1.7109375" style="136" customWidth="1"/>
    <col min="5133" max="5133" width="4.5703125" style="136" customWidth="1"/>
    <col min="5134" max="5134" width="5.42578125" style="136" customWidth="1"/>
    <col min="5135" max="5135" width="8.28515625" style="136" customWidth="1"/>
    <col min="5136" max="5136" width="2.28515625" style="136" customWidth="1"/>
    <col min="5137" max="5137" width="1.140625" style="136" customWidth="1"/>
    <col min="5138" max="5138" width="24" style="136" customWidth="1"/>
    <col min="5139" max="5139" width="3.5703125" style="136" customWidth="1"/>
    <col min="5140" max="5140" width="1" style="136" customWidth="1"/>
    <col min="5141" max="5141" width="11.42578125" style="136" customWidth="1"/>
    <col min="5142" max="5142" width="1.140625" style="136" customWidth="1"/>
    <col min="5143" max="5376" width="6.85546875" style="136" customWidth="1"/>
    <col min="5377" max="5380" width="1.140625" style="136" customWidth="1"/>
    <col min="5381" max="5381" width="2.28515625" style="136" customWidth="1"/>
    <col min="5382" max="5382" width="1.140625" style="136" customWidth="1"/>
    <col min="5383" max="5383" width="2.28515625" style="136" customWidth="1"/>
    <col min="5384" max="5384" width="1.140625" style="136" customWidth="1"/>
    <col min="5385" max="5385" width="2.28515625" style="136" customWidth="1"/>
    <col min="5386" max="5386" width="3" style="136" customWidth="1"/>
    <col min="5387" max="5387" width="21.5703125" style="136" customWidth="1"/>
    <col min="5388" max="5388" width="1.7109375" style="136" customWidth="1"/>
    <col min="5389" max="5389" width="4.5703125" style="136" customWidth="1"/>
    <col min="5390" max="5390" width="5.42578125" style="136" customWidth="1"/>
    <col min="5391" max="5391" width="8.28515625" style="136" customWidth="1"/>
    <col min="5392" max="5392" width="2.28515625" style="136" customWidth="1"/>
    <col min="5393" max="5393" width="1.140625" style="136" customWidth="1"/>
    <col min="5394" max="5394" width="24" style="136" customWidth="1"/>
    <col min="5395" max="5395" width="3.5703125" style="136" customWidth="1"/>
    <col min="5396" max="5396" width="1" style="136" customWidth="1"/>
    <col min="5397" max="5397" width="11.42578125" style="136" customWidth="1"/>
    <col min="5398" max="5398" width="1.140625" style="136" customWidth="1"/>
    <col min="5399" max="5632" width="6.85546875" style="136" customWidth="1"/>
    <col min="5633" max="5636" width="1.140625" style="136" customWidth="1"/>
    <col min="5637" max="5637" width="2.28515625" style="136" customWidth="1"/>
    <col min="5638" max="5638" width="1.140625" style="136" customWidth="1"/>
    <col min="5639" max="5639" width="2.28515625" style="136" customWidth="1"/>
    <col min="5640" max="5640" width="1.140625" style="136" customWidth="1"/>
    <col min="5641" max="5641" width="2.28515625" style="136" customWidth="1"/>
    <col min="5642" max="5642" width="3" style="136" customWidth="1"/>
    <col min="5643" max="5643" width="21.5703125" style="136" customWidth="1"/>
    <col min="5644" max="5644" width="1.7109375" style="136" customWidth="1"/>
    <col min="5645" max="5645" width="4.5703125" style="136" customWidth="1"/>
    <col min="5646" max="5646" width="5.42578125" style="136" customWidth="1"/>
    <col min="5647" max="5647" width="8.28515625" style="136" customWidth="1"/>
    <col min="5648" max="5648" width="2.28515625" style="136" customWidth="1"/>
    <col min="5649" max="5649" width="1.140625" style="136" customWidth="1"/>
    <col min="5650" max="5650" width="24" style="136" customWidth="1"/>
    <col min="5651" max="5651" width="3.5703125" style="136" customWidth="1"/>
    <col min="5652" max="5652" width="1" style="136" customWidth="1"/>
    <col min="5653" max="5653" width="11.42578125" style="136" customWidth="1"/>
    <col min="5654" max="5654" width="1.140625" style="136" customWidth="1"/>
    <col min="5655" max="5888" width="6.85546875" style="136" customWidth="1"/>
    <col min="5889" max="5892" width="1.140625" style="136" customWidth="1"/>
    <col min="5893" max="5893" width="2.28515625" style="136" customWidth="1"/>
    <col min="5894" max="5894" width="1.140625" style="136" customWidth="1"/>
    <col min="5895" max="5895" width="2.28515625" style="136" customWidth="1"/>
    <col min="5896" max="5896" width="1.140625" style="136" customWidth="1"/>
    <col min="5897" max="5897" width="2.28515625" style="136" customWidth="1"/>
    <col min="5898" max="5898" width="3" style="136" customWidth="1"/>
    <col min="5899" max="5899" width="21.5703125" style="136" customWidth="1"/>
    <col min="5900" max="5900" width="1.7109375" style="136" customWidth="1"/>
    <col min="5901" max="5901" width="4.5703125" style="136" customWidth="1"/>
    <col min="5902" max="5902" width="5.42578125" style="136" customWidth="1"/>
    <col min="5903" max="5903" width="8.28515625" style="136" customWidth="1"/>
    <col min="5904" max="5904" width="2.28515625" style="136" customWidth="1"/>
    <col min="5905" max="5905" width="1.140625" style="136" customWidth="1"/>
    <col min="5906" max="5906" width="24" style="136" customWidth="1"/>
    <col min="5907" max="5907" width="3.5703125" style="136" customWidth="1"/>
    <col min="5908" max="5908" width="1" style="136" customWidth="1"/>
    <col min="5909" max="5909" width="11.42578125" style="136" customWidth="1"/>
    <col min="5910" max="5910" width="1.140625" style="136" customWidth="1"/>
    <col min="5911" max="6144" width="6.85546875" style="136" customWidth="1"/>
    <col min="6145" max="6148" width="1.140625" style="136" customWidth="1"/>
    <col min="6149" max="6149" width="2.28515625" style="136" customWidth="1"/>
    <col min="6150" max="6150" width="1.140625" style="136" customWidth="1"/>
    <col min="6151" max="6151" width="2.28515625" style="136" customWidth="1"/>
    <col min="6152" max="6152" width="1.140625" style="136" customWidth="1"/>
    <col min="6153" max="6153" width="2.28515625" style="136" customWidth="1"/>
    <col min="6154" max="6154" width="3" style="136" customWidth="1"/>
    <col min="6155" max="6155" width="21.5703125" style="136" customWidth="1"/>
    <col min="6156" max="6156" width="1.7109375" style="136" customWidth="1"/>
    <col min="6157" max="6157" width="4.5703125" style="136" customWidth="1"/>
    <col min="6158" max="6158" width="5.42578125" style="136" customWidth="1"/>
    <col min="6159" max="6159" width="8.28515625" style="136" customWidth="1"/>
    <col min="6160" max="6160" width="2.28515625" style="136" customWidth="1"/>
    <col min="6161" max="6161" width="1.140625" style="136" customWidth="1"/>
    <col min="6162" max="6162" width="24" style="136" customWidth="1"/>
    <col min="6163" max="6163" width="3.5703125" style="136" customWidth="1"/>
    <col min="6164" max="6164" width="1" style="136" customWidth="1"/>
    <col min="6165" max="6165" width="11.42578125" style="136" customWidth="1"/>
    <col min="6166" max="6166" width="1.140625" style="136" customWidth="1"/>
    <col min="6167" max="6400" width="6.85546875" style="136" customWidth="1"/>
    <col min="6401" max="6404" width="1.140625" style="136" customWidth="1"/>
    <col min="6405" max="6405" width="2.28515625" style="136" customWidth="1"/>
    <col min="6406" max="6406" width="1.140625" style="136" customWidth="1"/>
    <col min="6407" max="6407" width="2.28515625" style="136" customWidth="1"/>
    <col min="6408" max="6408" width="1.140625" style="136" customWidth="1"/>
    <col min="6409" max="6409" width="2.28515625" style="136" customWidth="1"/>
    <col min="6410" max="6410" width="3" style="136" customWidth="1"/>
    <col min="6411" max="6411" width="21.5703125" style="136" customWidth="1"/>
    <col min="6412" max="6412" width="1.7109375" style="136" customWidth="1"/>
    <col min="6413" max="6413" width="4.5703125" style="136" customWidth="1"/>
    <col min="6414" max="6414" width="5.42578125" style="136" customWidth="1"/>
    <col min="6415" max="6415" width="8.28515625" style="136" customWidth="1"/>
    <col min="6416" max="6416" width="2.28515625" style="136" customWidth="1"/>
    <col min="6417" max="6417" width="1.140625" style="136" customWidth="1"/>
    <col min="6418" max="6418" width="24" style="136" customWidth="1"/>
    <col min="6419" max="6419" width="3.5703125" style="136" customWidth="1"/>
    <col min="6420" max="6420" width="1" style="136" customWidth="1"/>
    <col min="6421" max="6421" width="11.42578125" style="136" customWidth="1"/>
    <col min="6422" max="6422" width="1.140625" style="136" customWidth="1"/>
    <col min="6423" max="6656" width="6.85546875" style="136" customWidth="1"/>
    <col min="6657" max="6660" width="1.140625" style="136" customWidth="1"/>
    <col min="6661" max="6661" width="2.28515625" style="136" customWidth="1"/>
    <col min="6662" max="6662" width="1.140625" style="136" customWidth="1"/>
    <col min="6663" max="6663" width="2.28515625" style="136" customWidth="1"/>
    <col min="6664" max="6664" width="1.140625" style="136" customWidth="1"/>
    <col min="6665" max="6665" width="2.28515625" style="136" customWidth="1"/>
    <col min="6666" max="6666" width="3" style="136" customWidth="1"/>
    <col min="6667" max="6667" width="21.5703125" style="136" customWidth="1"/>
    <col min="6668" max="6668" width="1.7109375" style="136" customWidth="1"/>
    <col min="6669" max="6669" width="4.5703125" style="136" customWidth="1"/>
    <col min="6670" max="6670" width="5.42578125" style="136" customWidth="1"/>
    <col min="6671" max="6671" width="8.28515625" style="136" customWidth="1"/>
    <col min="6672" max="6672" width="2.28515625" style="136" customWidth="1"/>
    <col min="6673" max="6673" width="1.140625" style="136" customWidth="1"/>
    <col min="6674" max="6674" width="24" style="136" customWidth="1"/>
    <col min="6675" max="6675" width="3.5703125" style="136" customWidth="1"/>
    <col min="6676" max="6676" width="1" style="136" customWidth="1"/>
    <col min="6677" max="6677" width="11.42578125" style="136" customWidth="1"/>
    <col min="6678" max="6678" width="1.140625" style="136" customWidth="1"/>
    <col min="6679" max="6912" width="6.85546875" style="136" customWidth="1"/>
    <col min="6913" max="6916" width="1.140625" style="136" customWidth="1"/>
    <col min="6917" max="6917" width="2.28515625" style="136" customWidth="1"/>
    <col min="6918" max="6918" width="1.140625" style="136" customWidth="1"/>
    <col min="6919" max="6919" width="2.28515625" style="136" customWidth="1"/>
    <col min="6920" max="6920" width="1.140625" style="136" customWidth="1"/>
    <col min="6921" max="6921" width="2.28515625" style="136" customWidth="1"/>
    <col min="6922" max="6922" width="3" style="136" customWidth="1"/>
    <col min="6923" max="6923" width="21.5703125" style="136" customWidth="1"/>
    <col min="6924" max="6924" width="1.7109375" style="136" customWidth="1"/>
    <col min="6925" max="6925" width="4.5703125" style="136" customWidth="1"/>
    <col min="6926" max="6926" width="5.42578125" style="136" customWidth="1"/>
    <col min="6927" max="6927" width="8.28515625" style="136" customWidth="1"/>
    <col min="6928" max="6928" width="2.28515625" style="136" customWidth="1"/>
    <col min="6929" max="6929" width="1.140625" style="136" customWidth="1"/>
    <col min="6930" max="6930" width="24" style="136" customWidth="1"/>
    <col min="6931" max="6931" width="3.5703125" style="136" customWidth="1"/>
    <col min="6932" max="6932" width="1" style="136" customWidth="1"/>
    <col min="6933" max="6933" width="11.42578125" style="136" customWidth="1"/>
    <col min="6934" max="6934" width="1.140625" style="136" customWidth="1"/>
    <col min="6935" max="7168" width="6.85546875" style="136" customWidth="1"/>
    <col min="7169" max="7172" width="1.140625" style="136" customWidth="1"/>
    <col min="7173" max="7173" width="2.28515625" style="136" customWidth="1"/>
    <col min="7174" max="7174" width="1.140625" style="136" customWidth="1"/>
    <col min="7175" max="7175" width="2.28515625" style="136" customWidth="1"/>
    <col min="7176" max="7176" width="1.140625" style="136" customWidth="1"/>
    <col min="7177" max="7177" width="2.28515625" style="136" customWidth="1"/>
    <col min="7178" max="7178" width="3" style="136" customWidth="1"/>
    <col min="7179" max="7179" width="21.5703125" style="136" customWidth="1"/>
    <col min="7180" max="7180" width="1.7109375" style="136" customWidth="1"/>
    <col min="7181" max="7181" width="4.5703125" style="136" customWidth="1"/>
    <col min="7182" max="7182" width="5.42578125" style="136" customWidth="1"/>
    <col min="7183" max="7183" width="8.28515625" style="136" customWidth="1"/>
    <col min="7184" max="7184" width="2.28515625" style="136" customWidth="1"/>
    <col min="7185" max="7185" width="1.140625" style="136" customWidth="1"/>
    <col min="7186" max="7186" width="24" style="136" customWidth="1"/>
    <col min="7187" max="7187" width="3.5703125" style="136" customWidth="1"/>
    <col min="7188" max="7188" width="1" style="136" customWidth="1"/>
    <col min="7189" max="7189" width="11.42578125" style="136" customWidth="1"/>
    <col min="7190" max="7190" width="1.140625" style="136" customWidth="1"/>
    <col min="7191" max="7424" width="6.85546875" style="136" customWidth="1"/>
    <col min="7425" max="7428" width="1.140625" style="136" customWidth="1"/>
    <col min="7429" max="7429" width="2.28515625" style="136" customWidth="1"/>
    <col min="7430" max="7430" width="1.140625" style="136" customWidth="1"/>
    <col min="7431" max="7431" width="2.28515625" style="136" customWidth="1"/>
    <col min="7432" max="7432" width="1.140625" style="136" customWidth="1"/>
    <col min="7433" max="7433" width="2.28515625" style="136" customWidth="1"/>
    <col min="7434" max="7434" width="3" style="136" customWidth="1"/>
    <col min="7435" max="7435" width="21.5703125" style="136" customWidth="1"/>
    <col min="7436" max="7436" width="1.7109375" style="136" customWidth="1"/>
    <col min="7437" max="7437" width="4.5703125" style="136" customWidth="1"/>
    <col min="7438" max="7438" width="5.42578125" style="136" customWidth="1"/>
    <col min="7439" max="7439" width="8.28515625" style="136" customWidth="1"/>
    <col min="7440" max="7440" width="2.28515625" style="136" customWidth="1"/>
    <col min="7441" max="7441" width="1.140625" style="136" customWidth="1"/>
    <col min="7442" max="7442" width="24" style="136" customWidth="1"/>
    <col min="7443" max="7443" width="3.5703125" style="136" customWidth="1"/>
    <col min="7444" max="7444" width="1" style="136" customWidth="1"/>
    <col min="7445" max="7445" width="11.42578125" style="136" customWidth="1"/>
    <col min="7446" max="7446" width="1.140625" style="136" customWidth="1"/>
    <col min="7447" max="7680" width="6.85546875" style="136" customWidth="1"/>
    <col min="7681" max="7684" width="1.140625" style="136" customWidth="1"/>
    <col min="7685" max="7685" width="2.28515625" style="136" customWidth="1"/>
    <col min="7686" max="7686" width="1.140625" style="136" customWidth="1"/>
    <col min="7687" max="7687" width="2.28515625" style="136" customWidth="1"/>
    <col min="7688" max="7688" width="1.140625" style="136" customWidth="1"/>
    <col min="7689" max="7689" width="2.28515625" style="136" customWidth="1"/>
    <col min="7690" max="7690" width="3" style="136" customWidth="1"/>
    <col min="7691" max="7691" width="21.5703125" style="136" customWidth="1"/>
    <col min="7692" max="7692" width="1.7109375" style="136" customWidth="1"/>
    <col min="7693" max="7693" width="4.5703125" style="136" customWidth="1"/>
    <col min="7694" max="7694" width="5.42578125" style="136" customWidth="1"/>
    <col min="7695" max="7695" width="8.28515625" style="136" customWidth="1"/>
    <col min="7696" max="7696" width="2.28515625" style="136" customWidth="1"/>
    <col min="7697" max="7697" width="1.140625" style="136" customWidth="1"/>
    <col min="7698" max="7698" width="24" style="136" customWidth="1"/>
    <col min="7699" max="7699" width="3.5703125" style="136" customWidth="1"/>
    <col min="7700" max="7700" width="1" style="136" customWidth="1"/>
    <col min="7701" max="7701" width="11.42578125" style="136" customWidth="1"/>
    <col min="7702" max="7702" width="1.140625" style="136" customWidth="1"/>
    <col min="7703" max="7936" width="6.85546875" style="136" customWidth="1"/>
    <col min="7937" max="7940" width="1.140625" style="136" customWidth="1"/>
    <col min="7941" max="7941" width="2.28515625" style="136" customWidth="1"/>
    <col min="7942" max="7942" width="1.140625" style="136" customWidth="1"/>
    <col min="7943" max="7943" width="2.28515625" style="136" customWidth="1"/>
    <col min="7944" max="7944" width="1.140625" style="136" customWidth="1"/>
    <col min="7945" max="7945" width="2.28515625" style="136" customWidth="1"/>
    <col min="7946" max="7946" width="3" style="136" customWidth="1"/>
    <col min="7947" max="7947" width="21.5703125" style="136" customWidth="1"/>
    <col min="7948" max="7948" width="1.7109375" style="136" customWidth="1"/>
    <col min="7949" max="7949" width="4.5703125" style="136" customWidth="1"/>
    <col min="7950" max="7950" width="5.42578125" style="136" customWidth="1"/>
    <col min="7951" max="7951" width="8.28515625" style="136" customWidth="1"/>
    <col min="7952" max="7952" width="2.28515625" style="136" customWidth="1"/>
    <col min="7953" max="7953" width="1.140625" style="136" customWidth="1"/>
    <col min="7954" max="7954" width="24" style="136" customWidth="1"/>
    <col min="7955" max="7955" width="3.5703125" style="136" customWidth="1"/>
    <col min="7956" max="7956" width="1" style="136" customWidth="1"/>
    <col min="7957" max="7957" width="11.42578125" style="136" customWidth="1"/>
    <col min="7958" max="7958" width="1.140625" style="136" customWidth="1"/>
    <col min="7959" max="8192" width="6.85546875" style="136" customWidth="1"/>
    <col min="8193" max="8196" width="1.140625" style="136" customWidth="1"/>
    <col min="8197" max="8197" width="2.28515625" style="136" customWidth="1"/>
    <col min="8198" max="8198" width="1.140625" style="136" customWidth="1"/>
    <col min="8199" max="8199" width="2.28515625" style="136" customWidth="1"/>
    <col min="8200" max="8200" width="1.140625" style="136" customWidth="1"/>
    <col min="8201" max="8201" width="2.28515625" style="136" customWidth="1"/>
    <col min="8202" max="8202" width="3" style="136" customWidth="1"/>
    <col min="8203" max="8203" width="21.5703125" style="136" customWidth="1"/>
    <col min="8204" max="8204" width="1.7109375" style="136" customWidth="1"/>
    <col min="8205" max="8205" width="4.5703125" style="136" customWidth="1"/>
    <col min="8206" max="8206" width="5.42578125" style="136" customWidth="1"/>
    <col min="8207" max="8207" width="8.28515625" style="136" customWidth="1"/>
    <col min="8208" max="8208" width="2.28515625" style="136" customWidth="1"/>
    <col min="8209" max="8209" width="1.140625" style="136" customWidth="1"/>
    <col min="8210" max="8210" width="24" style="136" customWidth="1"/>
    <col min="8211" max="8211" width="3.5703125" style="136" customWidth="1"/>
    <col min="8212" max="8212" width="1" style="136" customWidth="1"/>
    <col min="8213" max="8213" width="11.42578125" style="136" customWidth="1"/>
    <col min="8214" max="8214" width="1.140625" style="136" customWidth="1"/>
    <col min="8215" max="8448" width="6.85546875" style="136" customWidth="1"/>
    <col min="8449" max="8452" width="1.140625" style="136" customWidth="1"/>
    <col min="8453" max="8453" width="2.28515625" style="136" customWidth="1"/>
    <col min="8454" max="8454" width="1.140625" style="136" customWidth="1"/>
    <col min="8455" max="8455" width="2.28515625" style="136" customWidth="1"/>
    <col min="8456" max="8456" width="1.140625" style="136" customWidth="1"/>
    <col min="8457" max="8457" width="2.28515625" style="136" customWidth="1"/>
    <col min="8458" max="8458" width="3" style="136" customWidth="1"/>
    <col min="8459" max="8459" width="21.5703125" style="136" customWidth="1"/>
    <col min="8460" max="8460" width="1.7109375" style="136" customWidth="1"/>
    <col min="8461" max="8461" width="4.5703125" style="136" customWidth="1"/>
    <col min="8462" max="8462" width="5.42578125" style="136" customWidth="1"/>
    <col min="8463" max="8463" width="8.28515625" style="136" customWidth="1"/>
    <col min="8464" max="8464" width="2.28515625" style="136" customWidth="1"/>
    <col min="8465" max="8465" width="1.140625" style="136" customWidth="1"/>
    <col min="8466" max="8466" width="24" style="136" customWidth="1"/>
    <col min="8467" max="8467" width="3.5703125" style="136" customWidth="1"/>
    <col min="8468" max="8468" width="1" style="136" customWidth="1"/>
    <col min="8469" max="8469" width="11.42578125" style="136" customWidth="1"/>
    <col min="8470" max="8470" width="1.140625" style="136" customWidth="1"/>
    <col min="8471" max="8704" width="6.85546875" style="136" customWidth="1"/>
    <col min="8705" max="8708" width="1.140625" style="136" customWidth="1"/>
    <col min="8709" max="8709" width="2.28515625" style="136" customWidth="1"/>
    <col min="8710" max="8710" width="1.140625" style="136" customWidth="1"/>
    <col min="8711" max="8711" width="2.28515625" style="136" customWidth="1"/>
    <col min="8712" max="8712" width="1.140625" style="136" customWidth="1"/>
    <col min="8713" max="8713" width="2.28515625" style="136" customWidth="1"/>
    <col min="8714" max="8714" width="3" style="136" customWidth="1"/>
    <col min="8715" max="8715" width="21.5703125" style="136" customWidth="1"/>
    <col min="8716" max="8716" width="1.7109375" style="136" customWidth="1"/>
    <col min="8717" max="8717" width="4.5703125" style="136" customWidth="1"/>
    <col min="8718" max="8718" width="5.42578125" style="136" customWidth="1"/>
    <col min="8719" max="8719" width="8.28515625" style="136" customWidth="1"/>
    <col min="8720" max="8720" width="2.28515625" style="136" customWidth="1"/>
    <col min="8721" max="8721" width="1.140625" style="136" customWidth="1"/>
    <col min="8722" max="8722" width="24" style="136" customWidth="1"/>
    <col min="8723" max="8723" width="3.5703125" style="136" customWidth="1"/>
    <col min="8724" max="8724" width="1" style="136" customWidth="1"/>
    <col min="8725" max="8725" width="11.42578125" style="136" customWidth="1"/>
    <col min="8726" max="8726" width="1.140625" style="136" customWidth="1"/>
    <col min="8727" max="8960" width="6.85546875" style="136" customWidth="1"/>
    <col min="8961" max="8964" width="1.140625" style="136" customWidth="1"/>
    <col min="8965" max="8965" width="2.28515625" style="136" customWidth="1"/>
    <col min="8966" max="8966" width="1.140625" style="136" customWidth="1"/>
    <col min="8967" max="8967" width="2.28515625" style="136" customWidth="1"/>
    <col min="8968" max="8968" width="1.140625" style="136" customWidth="1"/>
    <col min="8969" max="8969" width="2.28515625" style="136" customWidth="1"/>
    <col min="8970" max="8970" width="3" style="136" customWidth="1"/>
    <col min="8971" max="8971" width="21.5703125" style="136" customWidth="1"/>
    <col min="8972" max="8972" width="1.7109375" style="136" customWidth="1"/>
    <col min="8973" max="8973" width="4.5703125" style="136" customWidth="1"/>
    <col min="8974" max="8974" width="5.42578125" style="136" customWidth="1"/>
    <col min="8975" max="8975" width="8.28515625" style="136" customWidth="1"/>
    <col min="8976" max="8976" width="2.28515625" style="136" customWidth="1"/>
    <col min="8977" max="8977" width="1.140625" style="136" customWidth="1"/>
    <col min="8978" max="8978" width="24" style="136" customWidth="1"/>
    <col min="8979" max="8979" width="3.5703125" style="136" customWidth="1"/>
    <col min="8980" max="8980" width="1" style="136" customWidth="1"/>
    <col min="8981" max="8981" width="11.42578125" style="136" customWidth="1"/>
    <col min="8982" max="8982" width="1.140625" style="136" customWidth="1"/>
    <col min="8983" max="9216" width="6.85546875" style="136" customWidth="1"/>
    <col min="9217" max="9220" width="1.140625" style="136" customWidth="1"/>
    <col min="9221" max="9221" width="2.28515625" style="136" customWidth="1"/>
    <col min="9222" max="9222" width="1.140625" style="136" customWidth="1"/>
    <col min="9223" max="9223" width="2.28515625" style="136" customWidth="1"/>
    <col min="9224" max="9224" width="1.140625" style="136" customWidth="1"/>
    <col min="9225" max="9225" width="2.28515625" style="136" customWidth="1"/>
    <col min="9226" max="9226" width="3" style="136" customWidth="1"/>
    <col min="9227" max="9227" width="21.5703125" style="136" customWidth="1"/>
    <col min="9228" max="9228" width="1.7109375" style="136" customWidth="1"/>
    <col min="9229" max="9229" width="4.5703125" style="136" customWidth="1"/>
    <col min="9230" max="9230" width="5.42578125" style="136" customWidth="1"/>
    <col min="9231" max="9231" width="8.28515625" style="136" customWidth="1"/>
    <col min="9232" max="9232" width="2.28515625" style="136" customWidth="1"/>
    <col min="9233" max="9233" width="1.140625" style="136" customWidth="1"/>
    <col min="9234" max="9234" width="24" style="136" customWidth="1"/>
    <col min="9235" max="9235" width="3.5703125" style="136" customWidth="1"/>
    <col min="9236" max="9236" width="1" style="136" customWidth="1"/>
    <col min="9237" max="9237" width="11.42578125" style="136" customWidth="1"/>
    <col min="9238" max="9238" width="1.140625" style="136" customWidth="1"/>
    <col min="9239" max="9472" width="6.85546875" style="136" customWidth="1"/>
    <col min="9473" max="9476" width="1.140625" style="136" customWidth="1"/>
    <col min="9477" max="9477" width="2.28515625" style="136" customWidth="1"/>
    <col min="9478" max="9478" width="1.140625" style="136" customWidth="1"/>
    <col min="9479" max="9479" width="2.28515625" style="136" customWidth="1"/>
    <col min="9480" max="9480" width="1.140625" style="136" customWidth="1"/>
    <col min="9481" max="9481" width="2.28515625" style="136" customWidth="1"/>
    <col min="9482" max="9482" width="3" style="136" customWidth="1"/>
    <col min="9483" max="9483" width="21.5703125" style="136" customWidth="1"/>
    <col min="9484" max="9484" width="1.7109375" style="136" customWidth="1"/>
    <col min="9485" max="9485" width="4.5703125" style="136" customWidth="1"/>
    <col min="9486" max="9486" width="5.42578125" style="136" customWidth="1"/>
    <col min="9487" max="9487" width="8.28515625" style="136" customWidth="1"/>
    <col min="9488" max="9488" width="2.28515625" style="136" customWidth="1"/>
    <col min="9489" max="9489" width="1.140625" style="136" customWidth="1"/>
    <col min="9490" max="9490" width="24" style="136" customWidth="1"/>
    <col min="9491" max="9491" width="3.5703125" style="136" customWidth="1"/>
    <col min="9492" max="9492" width="1" style="136" customWidth="1"/>
    <col min="9493" max="9493" width="11.42578125" style="136" customWidth="1"/>
    <col min="9494" max="9494" width="1.140625" style="136" customWidth="1"/>
    <col min="9495" max="9728" width="6.85546875" style="136" customWidth="1"/>
    <col min="9729" max="9732" width="1.140625" style="136" customWidth="1"/>
    <col min="9733" max="9733" width="2.28515625" style="136" customWidth="1"/>
    <col min="9734" max="9734" width="1.140625" style="136" customWidth="1"/>
    <col min="9735" max="9735" width="2.28515625" style="136" customWidth="1"/>
    <col min="9736" max="9736" width="1.140625" style="136" customWidth="1"/>
    <col min="9737" max="9737" width="2.28515625" style="136" customWidth="1"/>
    <col min="9738" max="9738" width="3" style="136" customWidth="1"/>
    <col min="9739" max="9739" width="21.5703125" style="136" customWidth="1"/>
    <col min="9740" max="9740" width="1.7109375" style="136" customWidth="1"/>
    <col min="9741" max="9741" width="4.5703125" style="136" customWidth="1"/>
    <col min="9742" max="9742" width="5.42578125" style="136" customWidth="1"/>
    <col min="9743" max="9743" width="8.28515625" style="136" customWidth="1"/>
    <col min="9744" max="9744" width="2.28515625" style="136" customWidth="1"/>
    <col min="9745" max="9745" width="1.140625" style="136" customWidth="1"/>
    <col min="9746" max="9746" width="24" style="136" customWidth="1"/>
    <col min="9747" max="9747" width="3.5703125" style="136" customWidth="1"/>
    <col min="9748" max="9748" width="1" style="136" customWidth="1"/>
    <col min="9749" max="9749" width="11.42578125" style="136" customWidth="1"/>
    <col min="9750" max="9750" width="1.140625" style="136" customWidth="1"/>
    <col min="9751" max="9984" width="6.85546875" style="136" customWidth="1"/>
    <col min="9985" max="9988" width="1.140625" style="136" customWidth="1"/>
    <col min="9989" max="9989" width="2.28515625" style="136" customWidth="1"/>
    <col min="9990" max="9990" width="1.140625" style="136" customWidth="1"/>
    <col min="9991" max="9991" width="2.28515625" style="136" customWidth="1"/>
    <col min="9992" max="9992" width="1.140625" style="136" customWidth="1"/>
    <col min="9993" max="9993" width="2.28515625" style="136" customWidth="1"/>
    <col min="9994" max="9994" width="3" style="136" customWidth="1"/>
    <col min="9995" max="9995" width="21.5703125" style="136" customWidth="1"/>
    <col min="9996" max="9996" width="1.7109375" style="136" customWidth="1"/>
    <col min="9997" max="9997" width="4.5703125" style="136" customWidth="1"/>
    <col min="9998" max="9998" width="5.42578125" style="136" customWidth="1"/>
    <col min="9999" max="9999" width="8.28515625" style="136" customWidth="1"/>
    <col min="10000" max="10000" width="2.28515625" style="136" customWidth="1"/>
    <col min="10001" max="10001" width="1.140625" style="136" customWidth="1"/>
    <col min="10002" max="10002" width="24" style="136" customWidth="1"/>
    <col min="10003" max="10003" width="3.5703125" style="136" customWidth="1"/>
    <col min="10004" max="10004" width="1" style="136" customWidth="1"/>
    <col min="10005" max="10005" width="11.42578125" style="136" customWidth="1"/>
    <col min="10006" max="10006" width="1.140625" style="136" customWidth="1"/>
    <col min="10007" max="10240" width="6.85546875" style="136" customWidth="1"/>
    <col min="10241" max="10244" width="1.140625" style="136" customWidth="1"/>
    <col min="10245" max="10245" width="2.28515625" style="136" customWidth="1"/>
    <col min="10246" max="10246" width="1.140625" style="136" customWidth="1"/>
    <col min="10247" max="10247" width="2.28515625" style="136" customWidth="1"/>
    <col min="10248" max="10248" width="1.140625" style="136" customWidth="1"/>
    <col min="10249" max="10249" width="2.28515625" style="136" customWidth="1"/>
    <col min="10250" max="10250" width="3" style="136" customWidth="1"/>
    <col min="10251" max="10251" width="21.5703125" style="136" customWidth="1"/>
    <col min="10252" max="10252" width="1.7109375" style="136" customWidth="1"/>
    <col min="10253" max="10253" width="4.5703125" style="136" customWidth="1"/>
    <col min="10254" max="10254" width="5.42578125" style="136" customWidth="1"/>
    <col min="10255" max="10255" width="8.28515625" style="136" customWidth="1"/>
    <col min="10256" max="10256" width="2.28515625" style="136" customWidth="1"/>
    <col min="10257" max="10257" width="1.140625" style="136" customWidth="1"/>
    <col min="10258" max="10258" width="24" style="136" customWidth="1"/>
    <col min="10259" max="10259" width="3.5703125" style="136" customWidth="1"/>
    <col min="10260" max="10260" width="1" style="136" customWidth="1"/>
    <col min="10261" max="10261" width="11.42578125" style="136" customWidth="1"/>
    <col min="10262" max="10262" width="1.140625" style="136" customWidth="1"/>
    <col min="10263" max="10496" width="6.85546875" style="136" customWidth="1"/>
    <col min="10497" max="10500" width="1.140625" style="136" customWidth="1"/>
    <col min="10501" max="10501" width="2.28515625" style="136" customWidth="1"/>
    <col min="10502" max="10502" width="1.140625" style="136" customWidth="1"/>
    <col min="10503" max="10503" width="2.28515625" style="136" customWidth="1"/>
    <col min="10504" max="10504" width="1.140625" style="136" customWidth="1"/>
    <col min="10505" max="10505" width="2.28515625" style="136" customWidth="1"/>
    <col min="10506" max="10506" width="3" style="136" customWidth="1"/>
    <col min="10507" max="10507" width="21.5703125" style="136" customWidth="1"/>
    <col min="10508" max="10508" width="1.7109375" style="136" customWidth="1"/>
    <col min="10509" max="10509" width="4.5703125" style="136" customWidth="1"/>
    <col min="10510" max="10510" width="5.42578125" style="136" customWidth="1"/>
    <col min="10511" max="10511" width="8.28515625" style="136" customWidth="1"/>
    <col min="10512" max="10512" width="2.28515625" style="136" customWidth="1"/>
    <col min="10513" max="10513" width="1.140625" style="136" customWidth="1"/>
    <col min="10514" max="10514" width="24" style="136" customWidth="1"/>
    <col min="10515" max="10515" width="3.5703125" style="136" customWidth="1"/>
    <col min="10516" max="10516" width="1" style="136" customWidth="1"/>
    <col min="10517" max="10517" width="11.42578125" style="136" customWidth="1"/>
    <col min="10518" max="10518" width="1.140625" style="136" customWidth="1"/>
    <col min="10519" max="10752" width="6.85546875" style="136" customWidth="1"/>
    <col min="10753" max="10756" width="1.140625" style="136" customWidth="1"/>
    <col min="10757" max="10757" width="2.28515625" style="136" customWidth="1"/>
    <col min="10758" max="10758" width="1.140625" style="136" customWidth="1"/>
    <col min="10759" max="10759" width="2.28515625" style="136" customWidth="1"/>
    <col min="10760" max="10760" width="1.140625" style="136" customWidth="1"/>
    <col min="10761" max="10761" width="2.28515625" style="136" customWidth="1"/>
    <col min="10762" max="10762" width="3" style="136" customWidth="1"/>
    <col min="10763" max="10763" width="21.5703125" style="136" customWidth="1"/>
    <col min="10764" max="10764" width="1.7109375" style="136" customWidth="1"/>
    <col min="10765" max="10765" width="4.5703125" style="136" customWidth="1"/>
    <col min="10766" max="10766" width="5.42578125" style="136" customWidth="1"/>
    <col min="10767" max="10767" width="8.28515625" style="136" customWidth="1"/>
    <col min="10768" max="10768" width="2.28515625" style="136" customWidth="1"/>
    <col min="10769" max="10769" width="1.140625" style="136" customWidth="1"/>
    <col min="10770" max="10770" width="24" style="136" customWidth="1"/>
    <col min="10771" max="10771" width="3.5703125" style="136" customWidth="1"/>
    <col min="10772" max="10772" width="1" style="136" customWidth="1"/>
    <col min="10773" max="10773" width="11.42578125" style="136" customWidth="1"/>
    <col min="10774" max="10774" width="1.140625" style="136" customWidth="1"/>
    <col min="10775" max="11008" width="6.85546875" style="136" customWidth="1"/>
    <col min="11009" max="11012" width="1.140625" style="136" customWidth="1"/>
    <col min="11013" max="11013" width="2.28515625" style="136" customWidth="1"/>
    <col min="11014" max="11014" width="1.140625" style="136" customWidth="1"/>
    <col min="11015" max="11015" width="2.28515625" style="136" customWidth="1"/>
    <col min="11016" max="11016" width="1.140625" style="136" customWidth="1"/>
    <col min="11017" max="11017" width="2.28515625" style="136" customWidth="1"/>
    <col min="11018" max="11018" width="3" style="136" customWidth="1"/>
    <col min="11019" max="11019" width="21.5703125" style="136" customWidth="1"/>
    <col min="11020" max="11020" width="1.7109375" style="136" customWidth="1"/>
    <col min="11021" max="11021" width="4.5703125" style="136" customWidth="1"/>
    <col min="11022" max="11022" width="5.42578125" style="136" customWidth="1"/>
    <col min="11023" max="11023" width="8.28515625" style="136" customWidth="1"/>
    <col min="11024" max="11024" width="2.28515625" style="136" customWidth="1"/>
    <col min="11025" max="11025" width="1.140625" style="136" customWidth="1"/>
    <col min="11026" max="11026" width="24" style="136" customWidth="1"/>
    <col min="11027" max="11027" width="3.5703125" style="136" customWidth="1"/>
    <col min="11028" max="11028" width="1" style="136" customWidth="1"/>
    <col min="11029" max="11029" width="11.42578125" style="136" customWidth="1"/>
    <col min="11030" max="11030" width="1.140625" style="136" customWidth="1"/>
    <col min="11031" max="11264" width="6.85546875" style="136" customWidth="1"/>
    <col min="11265" max="11268" width="1.140625" style="136" customWidth="1"/>
    <col min="11269" max="11269" width="2.28515625" style="136" customWidth="1"/>
    <col min="11270" max="11270" width="1.140625" style="136" customWidth="1"/>
    <col min="11271" max="11271" width="2.28515625" style="136" customWidth="1"/>
    <col min="11272" max="11272" width="1.140625" style="136" customWidth="1"/>
    <col min="11273" max="11273" width="2.28515625" style="136" customWidth="1"/>
    <col min="11274" max="11274" width="3" style="136" customWidth="1"/>
    <col min="11275" max="11275" width="21.5703125" style="136" customWidth="1"/>
    <col min="11276" max="11276" width="1.7109375" style="136" customWidth="1"/>
    <col min="11277" max="11277" width="4.5703125" style="136" customWidth="1"/>
    <col min="11278" max="11278" width="5.42578125" style="136" customWidth="1"/>
    <col min="11279" max="11279" width="8.28515625" style="136" customWidth="1"/>
    <col min="11280" max="11280" width="2.28515625" style="136" customWidth="1"/>
    <col min="11281" max="11281" width="1.140625" style="136" customWidth="1"/>
    <col min="11282" max="11282" width="24" style="136" customWidth="1"/>
    <col min="11283" max="11283" width="3.5703125" style="136" customWidth="1"/>
    <col min="11284" max="11284" width="1" style="136" customWidth="1"/>
    <col min="11285" max="11285" width="11.42578125" style="136" customWidth="1"/>
    <col min="11286" max="11286" width="1.140625" style="136" customWidth="1"/>
    <col min="11287" max="11520" width="6.85546875" style="136" customWidth="1"/>
    <col min="11521" max="11524" width="1.140625" style="136" customWidth="1"/>
    <col min="11525" max="11525" width="2.28515625" style="136" customWidth="1"/>
    <col min="11526" max="11526" width="1.140625" style="136" customWidth="1"/>
    <col min="11527" max="11527" width="2.28515625" style="136" customWidth="1"/>
    <col min="11528" max="11528" width="1.140625" style="136" customWidth="1"/>
    <col min="11529" max="11529" width="2.28515625" style="136" customWidth="1"/>
    <col min="11530" max="11530" width="3" style="136" customWidth="1"/>
    <col min="11531" max="11531" width="21.5703125" style="136" customWidth="1"/>
    <col min="11532" max="11532" width="1.7109375" style="136" customWidth="1"/>
    <col min="11533" max="11533" width="4.5703125" style="136" customWidth="1"/>
    <col min="11534" max="11534" width="5.42578125" style="136" customWidth="1"/>
    <col min="11535" max="11535" width="8.28515625" style="136" customWidth="1"/>
    <col min="11536" max="11536" width="2.28515625" style="136" customWidth="1"/>
    <col min="11537" max="11537" width="1.140625" style="136" customWidth="1"/>
    <col min="11538" max="11538" width="24" style="136" customWidth="1"/>
    <col min="11539" max="11539" width="3.5703125" style="136" customWidth="1"/>
    <col min="11540" max="11540" width="1" style="136" customWidth="1"/>
    <col min="11541" max="11541" width="11.42578125" style="136" customWidth="1"/>
    <col min="11542" max="11542" width="1.140625" style="136" customWidth="1"/>
    <col min="11543" max="11776" width="6.85546875" style="136" customWidth="1"/>
    <col min="11777" max="11780" width="1.140625" style="136" customWidth="1"/>
    <col min="11781" max="11781" width="2.28515625" style="136" customWidth="1"/>
    <col min="11782" max="11782" width="1.140625" style="136" customWidth="1"/>
    <col min="11783" max="11783" width="2.28515625" style="136" customWidth="1"/>
    <col min="11784" max="11784" width="1.140625" style="136" customWidth="1"/>
    <col min="11785" max="11785" width="2.28515625" style="136" customWidth="1"/>
    <col min="11786" max="11786" width="3" style="136" customWidth="1"/>
    <col min="11787" max="11787" width="21.5703125" style="136" customWidth="1"/>
    <col min="11788" max="11788" width="1.7109375" style="136" customWidth="1"/>
    <col min="11789" max="11789" width="4.5703125" style="136" customWidth="1"/>
    <col min="11790" max="11790" width="5.42578125" style="136" customWidth="1"/>
    <col min="11791" max="11791" width="8.28515625" style="136" customWidth="1"/>
    <col min="11792" max="11792" width="2.28515625" style="136" customWidth="1"/>
    <col min="11793" max="11793" width="1.140625" style="136" customWidth="1"/>
    <col min="11794" max="11794" width="24" style="136" customWidth="1"/>
    <col min="11795" max="11795" width="3.5703125" style="136" customWidth="1"/>
    <col min="11796" max="11796" width="1" style="136" customWidth="1"/>
    <col min="11797" max="11797" width="11.42578125" style="136" customWidth="1"/>
    <col min="11798" max="11798" width="1.140625" style="136" customWidth="1"/>
    <col min="11799" max="12032" width="6.85546875" style="136" customWidth="1"/>
    <col min="12033" max="12036" width="1.140625" style="136" customWidth="1"/>
    <col min="12037" max="12037" width="2.28515625" style="136" customWidth="1"/>
    <col min="12038" max="12038" width="1.140625" style="136" customWidth="1"/>
    <col min="12039" max="12039" width="2.28515625" style="136" customWidth="1"/>
    <col min="12040" max="12040" width="1.140625" style="136" customWidth="1"/>
    <col min="12041" max="12041" width="2.28515625" style="136" customWidth="1"/>
    <col min="12042" max="12042" width="3" style="136" customWidth="1"/>
    <col min="12043" max="12043" width="21.5703125" style="136" customWidth="1"/>
    <col min="12044" max="12044" width="1.7109375" style="136" customWidth="1"/>
    <col min="12045" max="12045" width="4.5703125" style="136" customWidth="1"/>
    <col min="12046" max="12046" width="5.42578125" style="136" customWidth="1"/>
    <col min="12047" max="12047" width="8.28515625" style="136" customWidth="1"/>
    <col min="12048" max="12048" width="2.28515625" style="136" customWidth="1"/>
    <col min="12049" max="12049" width="1.140625" style="136" customWidth="1"/>
    <col min="12050" max="12050" width="24" style="136" customWidth="1"/>
    <col min="12051" max="12051" width="3.5703125" style="136" customWidth="1"/>
    <col min="12052" max="12052" width="1" style="136" customWidth="1"/>
    <col min="12053" max="12053" width="11.42578125" style="136" customWidth="1"/>
    <col min="12054" max="12054" width="1.140625" style="136" customWidth="1"/>
    <col min="12055" max="12288" width="6.85546875" style="136" customWidth="1"/>
    <col min="12289" max="12292" width="1.140625" style="136" customWidth="1"/>
    <col min="12293" max="12293" width="2.28515625" style="136" customWidth="1"/>
    <col min="12294" max="12294" width="1.140625" style="136" customWidth="1"/>
    <col min="12295" max="12295" width="2.28515625" style="136" customWidth="1"/>
    <col min="12296" max="12296" width="1.140625" style="136" customWidth="1"/>
    <col min="12297" max="12297" width="2.28515625" style="136" customWidth="1"/>
    <col min="12298" max="12298" width="3" style="136" customWidth="1"/>
    <col min="12299" max="12299" width="21.5703125" style="136" customWidth="1"/>
    <col min="12300" max="12300" width="1.7109375" style="136" customWidth="1"/>
    <col min="12301" max="12301" width="4.5703125" style="136" customWidth="1"/>
    <col min="12302" max="12302" width="5.42578125" style="136" customWidth="1"/>
    <col min="12303" max="12303" width="8.28515625" style="136" customWidth="1"/>
    <col min="12304" max="12304" width="2.28515625" style="136" customWidth="1"/>
    <col min="12305" max="12305" width="1.140625" style="136" customWidth="1"/>
    <col min="12306" max="12306" width="24" style="136" customWidth="1"/>
    <col min="12307" max="12307" width="3.5703125" style="136" customWidth="1"/>
    <col min="12308" max="12308" width="1" style="136" customWidth="1"/>
    <col min="12309" max="12309" width="11.42578125" style="136" customWidth="1"/>
    <col min="12310" max="12310" width="1.140625" style="136" customWidth="1"/>
    <col min="12311" max="12544" width="6.85546875" style="136" customWidth="1"/>
    <col min="12545" max="12548" width="1.140625" style="136" customWidth="1"/>
    <col min="12549" max="12549" width="2.28515625" style="136" customWidth="1"/>
    <col min="12550" max="12550" width="1.140625" style="136" customWidth="1"/>
    <col min="12551" max="12551" width="2.28515625" style="136" customWidth="1"/>
    <col min="12552" max="12552" width="1.140625" style="136" customWidth="1"/>
    <col min="12553" max="12553" width="2.28515625" style="136" customWidth="1"/>
    <col min="12554" max="12554" width="3" style="136" customWidth="1"/>
    <col min="12555" max="12555" width="21.5703125" style="136" customWidth="1"/>
    <col min="12556" max="12556" width="1.7109375" style="136" customWidth="1"/>
    <col min="12557" max="12557" width="4.5703125" style="136" customWidth="1"/>
    <col min="12558" max="12558" width="5.42578125" style="136" customWidth="1"/>
    <col min="12559" max="12559" width="8.28515625" style="136" customWidth="1"/>
    <col min="12560" max="12560" width="2.28515625" style="136" customWidth="1"/>
    <col min="12561" max="12561" width="1.140625" style="136" customWidth="1"/>
    <col min="12562" max="12562" width="24" style="136" customWidth="1"/>
    <col min="12563" max="12563" width="3.5703125" style="136" customWidth="1"/>
    <col min="12564" max="12564" width="1" style="136" customWidth="1"/>
    <col min="12565" max="12565" width="11.42578125" style="136" customWidth="1"/>
    <col min="12566" max="12566" width="1.140625" style="136" customWidth="1"/>
    <col min="12567" max="12800" width="6.85546875" style="136" customWidth="1"/>
    <col min="12801" max="12804" width="1.140625" style="136" customWidth="1"/>
    <col min="12805" max="12805" width="2.28515625" style="136" customWidth="1"/>
    <col min="12806" max="12806" width="1.140625" style="136" customWidth="1"/>
    <col min="12807" max="12807" width="2.28515625" style="136" customWidth="1"/>
    <col min="12808" max="12808" width="1.140625" style="136" customWidth="1"/>
    <col min="12809" max="12809" width="2.28515625" style="136" customWidth="1"/>
    <col min="12810" max="12810" width="3" style="136" customWidth="1"/>
    <col min="12811" max="12811" width="21.5703125" style="136" customWidth="1"/>
    <col min="12812" max="12812" width="1.7109375" style="136" customWidth="1"/>
    <col min="12813" max="12813" width="4.5703125" style="136" customWidth="1"/>
    <col min="12814" max="12814" width="5.42578125" style="136" customWidth="1"/>
    <col min="12815" max="12815" width="8.28515625" style="136" customWidth="1"/>
    <col min="12816" max="12816" width="2.28515625" style="136" customWidth="1"/>
    <col min="12817" max="12817" width="1.140625" style="136" customWidth="1"/>
    <col min="12818" max="12818" width="24" style="136" customWidth="1"/>
    <col min="12819" max="12819" width="3.5703125" style="136" customWidth="1"/>
    <col min="12820" max="12820" width="1" style="136" customWidth="1"/>
    <col min="12821" max="12821" width="11.42578125" style="136" customWidth="1"/>
    <col min="12822" max="12822" width="1.140625" style="136" customWidth="1"/>
    <col min="12823" max="13056" width="6.85546875" style="136" customWidth="1"/>
    <col min="13057" max="13060" width="1.140625" style="136" customWidth="1"/>
    <col min="13061" max="13061" width="2.28515625" style="136" customWidth="1"/>
    <col min="13062" max="13062" width="1.140625" style="136" customWidth="1"/>
    <col min="13063" max="13063" width="2.28515625" style="136" customWidth="1"/>
    <col min="13064" max="13064" width="1.140625" style="136" customWidth="1"/>
    <col min="13065" max="13065" width="2.28515625" style="136" customWidth="1"/>
    <col min="13066" max="13066" width="3" style="136" customWidth="1"/>
    <col min="13067" max="13067" width="21.5703125" style="136" customWidth="1"/>
    <col min="13068" max="13068" width="1.7109375" style="136" customWidth="1"/>
    <col min="13069" max="13069" width="4.5703125" style="136" customWidth="1"/>
    <col min="13070" max="13070" width="5.42578125" style="136" customWidth="1"/>
    <col min="13071" max="13071" width="8.28515625" style="136" customWidth="1"/>
    <col min="13072" max="13072" width="2.28515625" style="136" customWidth="1"/>
    <col min="13073" max="13073" width="1.140625" style="136" customWidth="1"/>
    <col min="13074" max="13074" width="24" style="136" customWidth="1"/>
    <col min="13075" max="13075" width="3.5703125" style="136" customWidth="1"/>
    <col min="13076" max="13076" width="1" style="136" customWidth="1"/>
    <col min="13077" max="13077" width="11.42578125" style="136" customWidth="1"/>
    <col min="13078" max="13078" width="1.140625" style="136" customWidth="1"/>
    <col min="13079" max="13312" width="6.85546875" style="136" customWidth="1"/>
    <col min="13313" max="13316" width="1.140625" style="136" customWidth="1"/>
    <col min="13317" max="13317" width="2.28515625" style="136" customWidth="1"/>
    <col min="13318" max="13318" width="1.140625" style="136" customWidth="1"/>
    <col min="13319" max="13319" width="2.28515625" style="136" customWidth="1"/>
    <col min="13320" max="13320" width="1.140625" style="136" customWidth="1"/>
    <col min="13321" max="13321" width="2.28515625" style="136" customWidth="1"/>
    <col min="13322" max="13322" width="3" style="136" customWidth="1"/>
    <col min="13323" max="13323" width="21.5703125" style="136" customWidth="1"/>
    <col min="13324" max="13324" width="1.7109375" style="136" customWidth="1"/>
    <col min="13325" max="13325" width="4.5703125" style="136" customWidth="1"/>
    <col min="13326" max="13326" width="5.42578125" style="136" customWidth="1"/>
    <col min="13327" max="13327" width="8.28515625" style="136" customWidth="1"/>
    <col min="13328" max="13328" width="2.28515625" style="136" customWidth="1"/>
    <col min="13329" max="13329" width="1.140625" style="136" customWidth="1"/>
    <col min="13330" max="13330" width="24" style="136" customWidth="1"/>
    <col min="13331" max="13331" width="3.5703125" style="136" customWidth="1"/>
    <col min="13332" max="13332" width="1" style="136" customWidth="1"/>
    <col min="13333" max="13333" width="11.42578125" style="136" customWidth="1"/>
    <col min="13334" max="13334" width="1.140625" style="136" customWidth="1"/>
    <col min="13335" max="13568" width="6.85546875" style="136" customWidth="1"/>
    <col min="13569" max="13572" width="1.140625" style="136" customWidth="1"/>
    <col min="13573" max="13573" width="2.28515625" style="136" customWidth="1"/>
    <col min="13574" max="13574" width="1.140625" style="136" customWidth="1"/>
    <col min="13575" max="13575" width="2.28515625" style="136" customWidth="1"/>
    <col min="13576" max="13576" width="1.140625" style="136" customWidth="1"/>
    <col min="13577" max="13577" width="2.28515625" style="136" customWidth="1"/>
    <col min="13578" max="13578" width="3" style="136" customWidth="1"/>
    <col min="13579" max="13579" width="21.5703125" style="136" customWidth="1"/>
    <col min="13580" max="13580" width="1.7109375" style="136" customWidth="1"/>
    <col min="13581" max="13581" width="4.5703125" style="136" customWidth="1"/>
    <col min="13582" max="13582" width="5.42578125" style="136" customWidth="1"/>
    <col min="13583" max="13583" width="8.28515625" style="136" customWidth="1"/>
    <col min="13584" max="13584" width="2.28515625" style="136" customWidth="1"/>
    <col min="13585" max="13585" width="1.140625" style="136" customWidth="1"/>
    <col min="13586" max="13586" width="24" style="136" customWidth="1"/>
    <col min="13587" max="13587" width="3.5703125" style="136" customWidth="1"/>
    <col min="13588" max="13588" width="1" style="136" customWidth="1"/>
    <col min="13589" max="13589" width="11.42578125" style="136" customWidth="1"/>
    <col min="13590" max="13590" width="1.140625" style="136" customWidth="1"/>
    <col min="13591" max="13824" width="6.85546875" style="136" customWidth="1"/>
    <col min="13825" max="13828" width="1.140625" style="136" customWidth="1"/>
    <col min="13829" max="13829" width="2.28515625" style="136" customWidth="1"/>
    <col min="13830" max="13830" width="1.140625" style="136" customWidth="1"/>
    <col min="13831" max="13831" width="2.28515625" style="136" customWidth="1"/>
    <col min="13832" max="13832" width="1.140625" style="136" customWidth="1"/>
    <col min="13833" max="13833" width="2.28515625" style="136" customWidth="1"/>
    <col min="13834" max="13834" width="3" style="136" customWidth="1"/>
    <col min="13835" max="13835" width="21.5703125" style="136" customWidth="1"/>
    <col min="13836" max="13836" width="1.7109375" style="136" customWidth="1"/>
    <col min="13837" max="13837" width="4.5703125" style="136" customWidth="1"/>
    <col min="13838" max="13838" width="5.42578125" style="136" customWidth="1"/>
    <col min="13839" max="13839" width="8.28515625" style="136" customWidth="1"/>
    <col min="13840" max="13840" width="2.28515625" style="136" customWidth="1"/>
    <col min="13841" max="13841" width="1.140625" style="136" customWidth="1"/>
    <col min="13842" max="13842" width="24" style="136" customWidth="1"/>
    <col min="13843" max="13843" width="3.5703125" style="136" customWidth="1"/>
    <col min="13844" max="13844" width="1" style="136" customWidth="1"/>
    <col min="13845" max="13845" width="11.42578125" style="136" customWidth="1"/>
    <col min="13846" max="13846" width="1.140625" style="136" customWidth="1"/>
    <col min="13847" max="14080" width="6.85546875" style="136" customWidth="1"/>
    <col min="14081" max="14084" width="1.140625" style="136" customWidth="1"/>
    <col min="14085" max="14085" width="2.28515625" style="136" customWidth="1"/>
    <col min="14086" max="14086" width="1.140625" style="136" customWidth="1"/>
    <col min="14087" max="14087" width="2.28515625" style="136" customWidth="1"/>
    <col min="14088" max="14088" width="1.140625" style="136" customWidth="1"/>
    <col min="14089" max="14089" width="2.28515625" style="136" customWidth="1"/>
    <col min="14090" max="14090" width="3" style="136" customWidth="1"/>
    <col min="14091" max="14091" width="21.5703125" style="136" customWidth="1"/>
    <col min="14092" max="14092" width="1.7109375" style="136" customWidth="1"/>
    <col min="14093" max="14093" width="4.5703125" style="136" customWidth="1"/>
    <col min="14094" max="14094" width="5.42578125" style="136" customWidth="1"/>
    <col min="14095" max="14095" width="8.28515625" style="136" customWidth="1"/>
    <col min="14096" max="14096" width="2.28515625" style="136" customWidth="1"/>
    <col min="14097" max="14097" width="1.140625" style="136" customWidth="1"/>
    <col min="14098" max="14098" width="24" style="136" customWidth="1"/>
    <col min="14099" max="14099" width="3.5703125" style="136" customWidth="1"/>
    <col min="14100" max="14100" width="1" style="136" customWidth="1"/>
    <col min="14101" max="14101" width="11.42578125" style="136" customWidth="1"/>
    <col min="14102" max="14102" width="1.140625" style="136" customWidth="1"/>
    <col min="14103" max="14336" width="6.85546875" style="136" customWidth="1"/>
    <col min="14337" max="14340" width="1.140625" style="136" customWidth="1"/>
    <col min="14341" max="14341" width="2.28515625" style="136" customWidth="1"/>
    <col min="14342" max="14342" width="1.140625" style="136" customWidth="1"/>
    <col min="14343" max="14343" width="2.28515625" style="136" customWidth="1"/>
    <col min="14344" max="14344" width="1.140625" style="136" customWidth="1"/>
    <col min="14345" max="14345" width="2.28515625" style="136" customWidth="1"/>
    <col min="14346" max="14346" width="3" style="136" customWidth="1"/>
    <col min="14347" max="14347" width="21.5703125" style="136" customWidth="1"/>
    <col min="14348" max="14348" width="1.7109375" style="136" customWidth="1"/>
    <col min="14349" max="14349" width="4.5703125" style="136" customWidth="1"/>
    <col min="14350" max="14350" width="5.42578125" style="136" customWidth="1"/>
    <col min="14351" max="14351" width="8.28515625" style="136" customWidth="1"/>
    <col min="14352" max="14352" width="2.28515625" style="136" customWidth="1"/>
    <col min="14353" max="14353" width="1.140625" style="136" customWidth="1"/>
    <col min="14354" max="14354" width="24" style="136" customWidth="1"/>
    <col min="14355" max="14355" width="3.5703125" style="136" customWidth="1"/>
    <col min="14356" max="14356" width="1" style="136" customWidth="1"/>
    <col min="14357" max="14357" width="11.42578125" style="136" customWidth="1"/>
    <col min="14358" max="14358" width="1.140625" style="136" customWidth="1"/>
    <col min="14359" max="14592" width="6.85546875" style="136" customWidth="1"/>
    <col min="14593" max="14596" width="1.140625" style="136" customWidth="1"/>
    <col min="14597" max="14597" width="2.28515625" style="136" customWidth="1"/>
    <col min="14598" max="14598" width="1.140625" style="136" customWidth="1"/>
    <col min="14599" max="14599" width="2.28515625" style="136" customWidth="1"/>
    <col min="14600" max="14600" width="1.140625" style="136" customWidth="1"/>
    <col min="14601" max="14601" width="2.28515625" style="136" customWidth="1"/>
    <col min="14602" max="14602" width="3" style="136" customWidth="1"/>
    <col min="14603" max="14603" width="21.5703125" style="136" customWidth="1"/>
    <col min="14604" max="14604" width="1.7109375" style="136" customWidth="1"/>
    <col min="14605" max="14605" width="4.5703125" style="136" customWidth="1"/>
    <col min="14606" max="14606" width="5.42578125" style="136" customWidth="1"/>
    <col min="14607" max="14607" width="8.28515625" style="136" customWidth="1"/>
    <col min="14608" max="14608" width="2.28515625" style="136" customWidth="1"/>
    <col min="14609" max="14609" width="1.140625" style="136" customWidth="1"/>
    <col min="14610" max="14610" width="24" style="136" customWidth="1"/>
    <col min="14611" max="14611" width="3.5703125" style="136" customWidth="1"/>
    <col min="14612" max="14612" width="1" style="136" customWidth="1"/>
    <col min="14613" max="14613" width="11.42578125" style="136" customWidth="1"/>
    <col min="14614" max="14614" width="1.140625" style="136" customWidth="1"/>
    <col min="14615" max="14848" width="6.85546875" style="136" customWidth="1"/>
    <col min="14849" max="14852" width="1.140625" style="136" customWidth="1"/>
    <col min="14853" max="14853" width="2.28515625" style="136" customWidth="1"/>
    <col min="14854" max="14854" width="1.140625" style="136" customWidth="1"/>
    <col min="14855" max="14855" width="2.28515625" style="136" customWidth="1"/>
    <col min="14856" max="14856" width="1.140625" style="136" customWidth="1"/>
    <col min="14857" max="14857" width="2.28515625" style="136" customWidth="1"/>
    <col min="14858" max="14858" width="3" style="136" customWidth="1"/>
    <col min="14859" max="14859" width="21.5703125" style="136" customWidth="1"/>
    <col min="14860" max="14860" width="1.7109375" style="136" customWidth="1"/>
    <col min="14861" max="14861" width="4.5703125" style="136" customWidth="1"/>
    <col min="14862" max="14862" width="5.42578125" style="136" customWidth="1"/>
    <col min="14863" max="14863" width="8.28515625" style="136" customWidth="1"/>
    <col min="14864" max="14864" width="2.28515625" style="136" customWidth="1"/>
    <col min="14865" max="14865" width="1.140625" style="136" customWidth="1"/>
    <col min="14866" max="14866" width="24" style="136" customWidth="1"/>
    <col min="14867" max="14867" width="3.5703125" style="136" customWidth="1"/>
    <col min="14868" max="14868" width="1" style="136" customWidth="1"/>
    <col min="14869" max="14869" width="11.42578125" style="136" customWidth="1"/>
    <col min="14870" max="14870" width="1.140625" style="136" customWidth="1"/>
    <col min="14871" max="15104" width="6.85546875" style="136" customWidth="1"/>
    <col min="15105" max="15108" width="1.140625" style="136" customWidth="1"/>
    <col min="15109" max="15109" width="2.28515625" style="136" customWidth="1"/>
    <col min="15110" max="15110" width="1.140625" style="136" customWidth="1"/>
    <col min="15111" max="15111" width="2.28515625" style="136" customWidth="1"/>
    <col min="15112" max="15112" width="1.140625" style="136" customWidth="1"/>
    <col min="15113" max="15113" width="2.28515625" style="136" customWidth="1"/>
    <col min="15114" max="15114" width="3" style="136" customWidth="1"/>
    <col min="15115" max="15115" width="21.5703125" style="136" customWidth="1"/>
    <col min="15116" max="15116" width="1.7109375" style="136" customWidth="1"/>
    <col min="15117" max="15117" width="4.5703125" style="136" customWidth="1"/>
    <col min="15118" max="15118" width="5.42578125" style="136" customWidth="1"/>
    <col min="15119" max="15119" width="8.28515625" style="136" customWidth="1"/>
    <col min="15120" max="15120" width="2.28515625" style="136" customWidth="1"/>
    <col min="15121" max="15121" width="1.140625" style="136" customWidth="1"/>
    <col min="15122" max="15122" width="24" style="136" customWidth="1"/>
    <col min="15123" max="15123" width="3.5703125" style="136" customWidth="1"/>
    <col min="15124" max="15124" width="1" style="136" customWidth="1"/>
    <col min="15125" max="15125" width="11.42578125" style="136" customWidth="1"/>
    <col min="15126" max="15126" width="1.140625" style="136" customWidth="1"/>
    <col min="15127" max="15360" width="6.85546875" style="136" customWidth="1"/>
    <col min="15361" max="15364" width="1.140625" style="136" customWidth="1"/>
    <col min="15365" max="15365" width="2.28515625" style="136" customWidth="1"/>
    <col min="15366" max="15366" width="1.140625" style="136" customWidth="1"/>
    <col min="15367" max="15367" width="2.28515625" style="136" customWidth="1"/>
    <col min="15368" max="15368" width="1.140625" style="136" customWidth="1"/>
    <col min="15369" max="15369" width="2.28515625" style="136" customWidth="1"/>
    <col min="15370" max="15370" width="3" style="136" customWidth="1"/>
    <col min="15371" max="15371" width="21.5703125" style="136" customWidth="1"/>
    <col min="15372" max="15372" width="1.7109375" style="136" customWidth="1"/>
    <col min="15373" max="15373" width="4.5703125" style="136" customWidth="1"/>
    <col min="15374" max="15374" width="5.42578125" style="136" customWidth="1"/>
    <col min="15375" max="15375" width="8.28515625" style="136" customWidth="1"/>
    <col min="15376" max="15376" width="2.28515625" style="136" customWidth="1"/>
    <col min="15377" max="15377" width="1.140625" style="136" customWidth="1"/>
    <col min="15378" max="15378" width="24" style="136" customWidth="1"/>
    <col min="15379" max="15379" width="3.5703125" style="136" customWidth="1"/>
    <col min="15380" max="15380" width="1" style="136" customWidth="1"/>
    <col min="15381" max="15381" width="11.42578125" style="136" customWidth="1"/>
    <col min="15382" max="15382" width="1.140625" style="136" customWidth="1"/>
    <col min="15383" max="15616" width="6.85546875" style="136" customWidth="1"/>
    <col min="15617" max="15620" width="1.140625" style="136" customWidth="1"/>
    <col min="15621" max="15621" width="2.28515625" style="136" customWidth="1"/>
    <col min="15622" max="15622" width="1.140625" style="136" customWidth="1"/>
    <col min="15623" max="15623" width="2.28515625" style="136" customWidth="1"/>
    <col min="15624" max="15624" width="1.140625" style="136" customWidth="1"/>
    <col min="15625" max="15625" width="2.28515625" style="136" customWidth="1"/>
    <col min="15626" max="15626" width="3" style="136" customWidth="1"/>
    <col min="15627" max="15627" width="21.5703125" style="136" customWidth="1"/>
    <col min="15628" max="15628" width="1.7109375" style="136" customWidth="1"/>
    <col min="15629" max="15629" width="4.5703125" style="136" customWidth="1"/>
    <col min="15630" max="15630" width="5.42578125" style="136" customWidth="1"/>
    <col min="15631" max="15631" width="8.28515625" style="136" customWidth="1"/>
    <col min="15632" max="15632" width="2.28515625" style="136" customWidth="1"/>
    <col min="15633" max="15633" width="1.140625" style="136" customWidth="1"/>
    <col min="15634" max="15634" width="24" style="136" customWidth="1"/>
    <col min="15635" max="15635" width="3.5703125" style="136" customWidth="1"/>
    <col min="15636" max="15636" width="1" style="136" customWidth="1"/>
    <col min="15637" max="15637" width="11.42578125" style="136" customWidth="1"/>
    <col min="15638" max="15638" width="1.140625" style="136" customWidth="1"/>
    <col min="15639" max="15872" width="6.85546875" style="136" customWidth="1"/>
    <col min="15873" max="15876" width="1.140625" style="136" customWidth="1"/>
    <col min="15877" max="15877" width="2.28515625" style="136" customWidth="1"/>
    <col min="15878" max="15878" width="1.140625" style="136" customWidth="1"/>
    <col min="15879" max="15879" width="2.28515625" style="136" customWidth="1"/>
    <col min="15880" max="15880" width="1.140625" style="136" customWidth="1"/>
    <col min="15881" max="15881" width="2.28515625" style="136" customWidth="1"/>
    <col min="15882" max="15882" width="3" style="136" customWidth="1"/>
    <col min="15883" max="15883" width="21.5703125" style="136" customWidth="1"/>
    <col min="15884" max="15884" width="1.7109375" style="136" customWidth="1"/>
    <col min="15885" max="15885" width="4.5703125" style="136" customWidth="1"/>
    <col min="15886" max="15886" width="5.42578125" style="136" customWidth="1"/>
    <col min="15887" max="15887" width="8.28515625" style="136" customWidth="1"/>
    <col min="15888" max="15888" width="2.28515625" style="136" customWidth="1"/>
    <col min="15889" max="15889" width="1.140625" style="136" customWidth="1"/>
    <col min="15890" max="15890" width="24" style="136" customWidth="1"/>
    <col min="15891" max="15891" width="3.5703125" style="136" customWidth="1"/>
    <col min="15892" max="15892" width="1" style="136" customWidth="1"/>
    <col min="15893" max="15893" width="11.42578125" style="136" customWidth="1"/>
    <col min="15894" max="15894" width="1.140625" style="136" customWidth="1"/>
    <col min="15895" max="16128" width="6.85546875" style="136" customWidth="1"/>
    <col min="16129" max="16132" width="1.140625" style="136" customWidth="1"/>
    <col min="16133" max="16133" width="2.28515625" style="136" customWidth="1"/>
    <col min="16134" max="16134" width="1.140625" style="136" customWidth="1"/>
    <col min="16135" max="16135" width="2.28515625" style="136" customWidth="1"/>
    <col min="16136" max="16136" width="1.140625" style="136" customWidth="1"/>
    <col min="16137" max="16137" width="2.28515625" style="136" customWidth="1"/>
    <col min="16138" max="16138" width="3" style="136" customWidth="1"/>
    <col min="16139" max="16139" width="21.5703125" style="136" customWidth="1"/>
    <col min="16140" max="16140" width="1.7109375" style="136" customWidth="1"/>
    <col min="16141" max="16141" width="4.5703125" style="136" customWidth="1"/>
    <col min="16142" max="16142" width="5.42578125" style="136" customWidth="1"/>
    <col min="16143" max="16143" width="8.28515625" style="136" customWidth="1"/>
    <col min="16144" max="16144" width="2.28515625" style="136" customWidth="1"/>
    <col min="16145" max="16145" width="1.140625" style="136" customWidth="1"/>
    <col min="16146" max="16146" width="24" style="136" customWidth="1"/>
    <col min="16147" max="16147" width="3.5703125" style="136" customWidth="1"/>
    <col min="16148" max="16148" width="1" style="136" customWidth="1"/>
    <col min="16149" max="16149" width="11.42578125" style="136" customWidth="1"/>
    <col min="16150" max="16150" width="1.140625" style="136" customWidth="1"/>
    <col min="16151" max="16384" width="6.85546875" style="136" customWidth="1"/>
  </cols>
  <sheetData>
    <row r="1" spans="1:21" ht="27" customHeight="1" x14ac:dyDescent="0.25">
      <c r="B1" s="137" t="s">
        <v>216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ht="20.25" customHeight="1" x14ac:dyDescent="0.25">
      <c r="J2" s="138" t="s">
        <v>217</v>
      </c>
      <c r="K2" s="138"/>
      <c r="L2" s="138"/>
      <c r="M2" s="138"/>
      <c r="N2" s="138"/>
      <c r="O2" s="138"/>
      <c r="P2" s="138"/>
      <c r="Q2" s="138"/>
      <c r="R2" s="138"/>
      <c r="S2" s="138"/>
    </row>
    <row r="3" spans="1:21" ht="7.5" customHeight="1" x14ac:dyDescent="0.25"/>
    <row r="4" spans="1:21" x14ac:dyDescent="0.25">
      <c r="A4" s="139" t="s">
        <v>218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21" ht="6" customHeight="1" x14ac:dyDescent="0.25"/>
    <row r="6" spans="1:21" x14ac:dyDescent="0.25">
      <c r="B6" s="140" t="s">
        <v>219</v>
      </c>
      <c r="C6" s="140"/>
      <c r="D6" s="140"/>
      <c r="E6" s="140"/>
      <c r="F6" s="140"/>
      <c r="G6" s="140"/>
      <c r="H6" s="140"/>
      <c r="I6" s="141" t="s">
        <v>220</v>
      </c>
      <c r="J6" s="141"/>
      <c r="K6" s="141"/>
      <c r="L6" s="141" t="s">
        <v>221</v>
      </c>
      <c r="M6" s="141"/>
      <c r="N6" s="141"/>
      <c r="O6" s="141"/>
      <c r="P6" s="141"/>
      <c r="R6" s="141" t="s">
        <v>222</v>
      </c>
      <c r="S6" s="141"/>
      <c r="T6" s="141"/>
      <c r="U6" s="142">
        <v>-50</v>
      </c>
    </row>
    <row r="7" spans="1:21" x14ac:dyDescent="0.25">
      <c r="B7" s="140" t="s">
        <v>223</v>
      </c>
      <c r="C7" s="140"/>
      <c r="D7" s="140"/>
      <c r="E7" s="140"/>
      <c r="F7" s="140"/>
      <c r="G7" s="140"/>
      <c r="H7" s="140"/>
      <c r="I7" s="141" t="s">
        <v>224</v>
      </c>
      <c r="J7" s="141"/>
      <c r="K7" s="141"/>
      <c r="L7" s="141" t="s">
        <v>225</v>
      </c>
      <c r="M7" s="141"/>
      <c r="N7" s="141"/>
      <c r="O7" s="141"/>
      <c r="P7" s="141"/>
      <c r="R7" s="141" t="s">
        <v>226</v>
      </c>
      <c r="S7" s="141"/>
      <c r="T7" s="141"/>
      <c r="U7" s="142">
        <v>55.87</v>
      </c>
    </row>
    <row r="8" spans="1:21" x14ac:dyDescent="0.25">
      <c r="B8" s="140" t="s">
        <v>227</v>
      </c>
      <c r="C8" s="140"/>
      <c r="D8" s="140"/>
      <c r="E8" s="140"/>
      <c r="F8" s="140"/>
      <c r="G8" s="140"/>
      <c r="H8" s="140"/>
      <c r="I8" s="143" t="s">
        <v>228</v>
      </c>
      <c r="J8" s="143"/>
      <c r="K8" s="143"/>
      <c r="L8" s="141" t="s">
        <v>225</v>
      </c>
      <c r="M8" s="141"/>
      <c r="N8" s="141"/>
      <c r="O8" s="141"/>
      <c r="P8" s="141"/>
      <c r="R8" s="141" t="s">
        <v>229</v>
      </c>
      <c r="S8" s="141"/>
      <c r="T8" s="141"/>
      <c r="U8" s="142">
        <v>20</v>
      </c>
    </row>
    <row r="9" spans="1:21" x14ac:dyDescent="0.25">
      <c r="I9" s="143"/>
      <c r="J9" s="143"/>
      <c r="K9" s="143"/>
    </row>
    <row r="10" spans="1:21" x14ac:dyDescent="0.25">
      <c r="B10" s="140" t="s">
        <v>227</v>
      </c>
      <c r="C10" s="140"/>
      <c r="D10" s="140"/>
      <c r="E10" s="140"/>
      <c r="F10" s="140"/>
      <c r="G10" s="140"/>
      <c r="H10" s="140"/>
      <c r="I10" s="143" t="s">
        <v>228</v>
      </c>
      <c r="J10" s="143"/>
      <c r="K10" s="143"/>
      <c r="L10" s="141" t="s">
        <v>225</v>
      </c>
      <c r="M10" s="141"/>
      <c r="N10" s="141"/>
      <c r="O10" s="141"/>
      <c r="P10" s="141"/>
      <c r="R10" s="141" t="s">
        <v>229</v>
      </c>
      <c r="S10" s="141"/>
      <c r="T10" s="141"/>
      <c r="U10" s="142">
        <v>278.24</v>
      </c>
    </row>
    <row r="11" spans="1:21" x14ac:dyDescent="0.25">
      <c r="I11" s="143"/>
      <c r="J11" s="143"/>
      <c r="K11" s="143"/>
    </row>
    <row r="12" spans="1:21" x14ac:dyDescent="0.25">
      <c r="B12" s="140" t="s">
        <v>227</v>
      </c>
      <c r="C12" s="140"/>
      <c r="D12" s="140"/>
      <c r="E12" s="140"/>
      <c r="F12" s="140"/>
      <c r="G12" s="140"/>
      <c r="H12" s="140"/>
      <c r="I12" s="141" t="s">
        <v>230</v>
      </c>
      <c r="J12" s="141"/>
      <c r="K12" s="141"/>
      <c r="L12" s="141" t="s">
        <v>231</v>
      </c>
      <c r="M12" s="141"/>
      <c r="N12" s="141"/>
      <c r="O12" s="141"/>
      <c r="P12" s="141"/>
      <c r="R12" s="141" t="s">
        <v>232</v>
      </c>
      <c r="S12" s="141"/>
      <c r="T12" s="141"/>
      <c r="U12" s="142">
        <v>12</v>
      </c>
    </row>
    <row r="13" spans="1:21" x14ac:dyDescent="0.25">
      <c r="B13" s="140" t="s">
        <v>233</v>
      </c>
      <c r="C13" s="140"/>
      <c r="D13" s="140"/>
      <c r="E13" s="140"/>
      <c r="F13" s="140"/>
      <c r="G13" s="140"/>
      <c r="H13" s="140"/>
      <c r="I13" s="141" t="s">
        <v>234</v>
      </c>
      <c r="J13" s="141"/>
      <c r="K13" s="141"/>
      <c r="L13" s="141" t="s">
        <v>225</v>
      </c>
      <c r="M13" s="141"/>
      <c r="N13" s="141"/>
      <c r="O13" s="141"/>
      <c r="P13" s="141"/>
      <c r="R13" s="141" t="s">
        <v>226</v>
      </c>
      <c r="S13" s="141"/>
      <c r="T13" s="141"/>
      <c r="U13" s="142">
        <v>54.89</v>
      </c>
    </row>
    <row r="14" spans="1:21" x14ac:dyDescent="0.25">
      <c r="B14" s="140" t="s">
        <v>235</v>
      </c>
      <c r="C14" s="140"/>
      <c r="D14" s="140"/>
      <c r="E14" s="140"/>
      <c r="F14" s="140"/>
      <c r="G14" s="140"/>
      <c r="H14" s="140"/>
      <c r="I14" s="143" t="s">
        <v>236</v>
      </c>
      <c r="J14" s="143"/>
      <c r="K14" s="143"/>
      <c r="L14" s="141" t="s">
        <v>225</v>
      </c>
      <c r="M14" s="141"/>
      <c r="N14" s="141"/>
      <c r="O14" s="141"/>
      <c r="P14" s="141"/>
      <c r="R14" s="141" t="s">
        <v>226</v>
      </c>
      <c r="S14" s="141"/>
      <c r="T14" s="141"/>
      <c r="U14" s="142">
        <v>39.369999999999997</v>
      </c>
    </row>
    <row r="15" spans="1:21" x14ac:dyDescent="0.25">
      <c r="I15" s="143"/>
      <c r="J15" s="143"/>
      <c r="K15" s="143"/>
    </row>
    <row r="16" spans="1:21" x14ac:dyDescent="0.25">
      <c r="B16" s="140" t="s">
        <v>237</v>
      </c>
      <c r="C16" s="140"/>
      <c r="D16" s="140"/>
      <c r="E16" s="140"/>
      <c r="F16" s="140"/>
      <c r="G16" s="140"/>
      <c r="H16" s="140"/>
      <c r="I16" s="141" t="s">
        <v>238</v>
      </c>
      <c r="J16" s="141"/>
      <c r="K16" s="141"/>
      <c r="L16" s="141" t="s">
        <v>225</v>
      </c>
      <c r="M16" s="141"/>
      <c r="N16" s="141"/>
      <c r="O16" s="141"/>
      <c r="P16" s="141"/>
      <c r="R16" s="141" t="s">
        <v>226</v>
      </c>
      <c r="S16" s="141"/>
      <c r="T16" s="141"/>
      <c r="U16" s="142">
        <v>186.13</v>
      </c>
    </row>
    <row r="17" spans="1:21" x14ac:dyDescent="0.25">
      <c r="B17" s="140" t="s">
        <v>237</v>
      </c>
      <c r="C17" s="140"/>
      <c r="D17" s="140"/>
      <c r="E17" s="140"/>
      <c r="F17" s="140"/>
      <c r="G17" s="140"/>
      <c r="H17" s="140"/>
      <c r="I17" s="141" t="s">
        <v>239</v>
      </c>
      <c r="J17" s="141"/>
      <c r="K17" s="141"/>
      <c r="L17" s="141" t="s">
        <v>240</v>
      </c>
      <c r="M17" s="141"/>
      <c r="N17" s="141"/>
      <c r="O17" s="141"/>
      <c r="P17" s="141"/>
      <c r="R17" s="141" t="s">
        <v>241</v>
      </c>
      <c r="S17" s="141"/>
      <c r="T17" s="141"/>
      <c r="U17" s="142">
        <v>71.19</v>
      </c>
    </row>
    <row r="18" spans="1:21" x14ac:dyDescent="0.25">
      <c r="B18" s="140" t="s">
        <v>242</v>
      </c>
      <c r="C18" s="140"/>
      <c r="D18" s="140"/>
      <c r="E18" s="140"/>
      <c r="F18" s="140"/>
      <c r="G18" s="140"/>
      <c r="H18" s="140"/>
      <c r="I18" s="141" t="s">
        <v>243</v>
      </c>
      <c r="J18" s="141"/>
      <c r="K18" s="141"/>
      <c r="L18" s="141" t="s">
        <v>244</v>
      </c>
      <c r="M18" s="141"/>
      <c r="N18" s="141"/>
      <c r="O18" s="141"/>
      <c r="P18" s="141"/>
      <c r="R18" s="141" t="s">
        <v>245</v>
      </c>
      <c r="S18" s="141"/>
      <c r="T18" s="141"/>
      <c r="U18" s="142">
        <v>119</v>
      </c>
    </row>
    <row r="19" spans="1:21" ht="6" customHeight="1" x14ac:dyDescent="0.25"/>
    <row r="20" spans="1:21" x14ac:dyDescent="0.25">
      <c r="D20" s="144" t="s">
        <v>2</v>
      </c>
      <c r="F20" s="144" t="s">
        <v>2</v>
      </c>
      <c r="H20" s="144" t="s">
        <v>2</v>
      </c>
      <c r="O20" s="145" t="s">
        <v>218</v>
      </c>
      <c r="P20" s="145"/>
      <c r="Q20" s="145"/>
      <c r="R20" s="145"/>
      <c r="S20" s="145"/>
      <c r="U20" s="146">
        <v>786.69</v>
      </c>
    </row>
    <row r="21" spans="1:21" x14ac:dyDescent="0.25">
      <c r="A21" s="139" t="s">
        <v>246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21" ht="6" customHeight="1" x14ac:dyDescent="0.25"/>
    <row r="23" spans="1:21" x14ac:dyDescent="0.25">
      <c r="B23" s="140" t="s">
        <v>219</v>
      </c>
      <c r="C23" s="140"/>
      <c r="D23" s="140"/>
      <c r="E23" s="140"/>
      <c r="F23" s="140"/>
      <c r="G23" s="140"/>
      <c r="H23" s="140"/>
      <c r="I23" s="141" t="s">
        <v>247</v>
      </c>
      <c r="J23" s="141"/>
      <c r="K23" s="141"/>
      <c r="L23" s="141" t="s">
        <v>248</v>
      </c>
      <c r="M23" s="141"/>
      <c r="N23" s="141"/>
      <c r="O23" s="141"/>
      <c r="P23" s="141"/>
      <c r="R23" s="143" t="s">
        <v>249</v>
      </c>
      <c r="S23" s="143"/>
      <c r="T23" s="143"/>
      <c r="U23" s="142">
        <v>174.95</v>
      </c>
    </row>
    <row r="24" spans="1:21" x14ac:dyDescent="0.25">
      <c r="R24" s="143"/>
      <c r="S24" s="143"/>
      <c r="T24" s="143"/>
    </row>
    <row r="25" spans="1:21" x14ac:dyDescent="0.25">
      <c r="B25" s="140" t="s">
        <v>250</v>
      </c>
      <c r="C25" s="140"/>
      <c r="D25" s="140"/>
      <c r="E25" s="140"/>
      <c r="F25" s="140"/>
      <c r="G25" s="140"/>
      <c r="H25" s="140"/>
      <c r="I25" s="141" t="s">
        <v>251</v>
      </c>
      <c r="J25" s="141"/>
      <c r="K25" s="141"/>
      <c r="L25" s="141" t="s">
        <v>225</v>
      </c>
      <c r="M25" s="141"/>
      <c r="N25" s="141"/>
      <c r="O25" s="141"/>
      <c r="P25" s="141"/>
      <c r="R25" s="141" t="s">
        <v>252</v>
      </c>
      <c r="S25" s="141"/>
      <c r="T25" s="141"/>
      <c r="U25" s="142">
        <v>46.44</v>
      </c>
    </row>
    <row r="26" spans="1:21" x14ac:dyDescent="0.25">
      <c r="B26" s="140" t="s">
        <v>253</v>
      </c>
      <c r="C26" s="140"/>
      <c r="D26" s="140"/>
      <c r="E26" s="140"/>
      <c r="F26" s="140"/>
      <c r="G26" s="140"/>
      <c r="H26" s="140"/>
      <c r="I26" s="141" t="s">
        <v>254</v>
      </c>
      <c r="J26" s="141"/>
      <c r="K26" s="141"/>
      <c r="L26" s="141" t="s">
        <v>248</v>
      </c>
      <c r="M26" s="141"/>
      <c r="N26" s="141"/>
      <c r="O26" s="141"/>
      <c r="P26" s="141"/>
      <c r="R26" s="141" t="s">
        <v>255</v>
      </c>
      <c r="S26" s="141"/>
      <c r="T26" s="141"/>
      <c r="U26" s="142">
        <v>27.98</v>
      </c>
    </row>
    <row r="27" spans="1:21" x14ac:dyDescent="0.25">
      <c r="B27" s="140" t="s">
        <v>256</v>
      </c>
      <c r="C27" s="140"/>
      <c r="D27" s="140"/>
      <c r="E27" s="140"/>
      <c r="F27" s="140"/>
      <c r="G27" s="140"/>
      <c r="H27" s="140"/>
      <c r="I27" s="141" t="s">
        <v>257</v>
      </c>
      <c r="J27" s="141"/>
      <c r="K27" s="141"/>
      <c r="L27" s="141" t="s">
        <v>225</v>
      </c>
      <c r="M27" s="141"/>
      <c r="N27" s="141"/>
      <c r="O27" s="141"/>
      <c r="P27" s="141"/>
      <c r="R27" s="141" t="s">
        <v>252</v>
      </c>
      <c r="S27" s="141"/>
      <c r="T27" s="141"/>
      <c r="U27" s="142">
        <v>150.75</v>
      </c>
    </row>
    <row r="28" spans="1:21" x14ac:dyDescent="0.25">
      <c r="B28" s="140" t="s">
        <v>258</v>
      </c>
      <c r="C28" s="140"/>
      <c r="D28" s="140"/>
      <c r="E28" s="140"/>
      <c r="F28" s="140"/>
      <c r="G28" s="140"/>
      <c r="H28" s="140"/>
      <c r="I28" s="141" t="s">
        <v>259</v>
      </c>
      <c r="J28" s="141"/>
      <c r="K28" s="141"/>
      <c r="L28" s="141" t="s">
        <v>260</v>
      </c>
      <c r="M28" s="141"/>
      <c r="N28" s="141"/>
      <c r="O28" s="141"/>
      <c r="P28" s="141"/>
      <c r="R28" s="141" t="s">
        <v>261</v>
      </c>
      <c r="S28" s="141"/>
      <c r="T28" s="141"/>
      <c r="U28" s="142">
        <v>84.36</v>
      </c>
    </row>
    <row r="29" spans="1:21" x14ac:dyDescent="0.25">
      <c r="B29" s="140" t="s">
        <v>262</v>
      </c>
      <c r="C29" s="140"/>
      <c r="D29" s="140"/>
      <c r="E29" s="140"/>
      <c r="F29" s="140"/>
      <c r="G29" s="140"/>
      <c r="H29" s="140"/>
      <c r="I29" s="141" t="s">
        <v>259</v>
      </c>
      <c r="J29" s="141"/>
      <c r="K29" s="141"/>
      <c r="L29" s="141" t="s">
        <v>260</v>
      </c>
      <c r="M29" s="141"/>
      <c r="N29" s="141"/>
      <c r="O29" s="141"/>
      <c r="P29" s="141"/>
      <c r="R29" s="141" t="s">
        <v>261</v>
      </c>
      <c r="S29" s="141"/>
      <c r="T29" s="141"/>
      <c r="U29" s="142">
        <v>39.840000000000003</v>
      </c>
    </row>
    <row r="30" spans="1:21" x14ac:dyDescent="0.25">
      <c r="B30" s="140" t="s">
        <v>262</v>
      </c>
      <c r="C30" s="140"/>
      <c r="D30" s="140"/>
      <c r="E30" s="140"/>
      <c r="F30" s="140"/>
      <c r="G30" s="140"/>
      <c r="H30" s="140"/>
      <c r="I30" s="141" t="s">
        <v>259</v>
      </c>
      <c r="J30" s="141"/>
      <c r="K30" s="141"/>
      <c r="L30" s="141" t="s">
        <v>260</v>
      </c>
      <c r="M30" s="141"/>
      <c r="N30" s="141"/>
      <c r="O30" s="141"/>
      <c r="P30" s="141"/>
      <c r="R30" s="141" t="s">
        <v>261</v>
      </c>
      <c r="S30" s="141"/>
      <c r="T30" s="141"/>
      <c r="U30" s="142">
        <v>39.07</v>
      </c>
    </row>
    <row r="31" spans="1:21" x14ac:dyDescent="0.25">
      <c r="B31" s="140" t="s">
        <v>262</v>
      </c>
      <c r="C31" s="140"/>
      <c r="D31" s="140"/>
      <c r="E31" s="140"/>
      <c r="F31" s="140"/>
      <c r="G31" s="140"/>
      <c r="H31" s="140"/>
      <c r="I31" s="141" t="s">
        <v>259</v>
      </c>
      <c r="J31" s="141"/>
      <c r="K31" s="141"/>
      <c r="L31" s="141" t="s">
        <v>260</v>
      </c>
      <c r="M31" s="141"/>
      <c r="N31" s="141"/>
      <c r="O31" s="141"/>
      <c r="P31" s="141"/>
      <c r="R31" s="141" t="s">
        <v>261</v>
      </c>
      <c r="S31" s="141"/>
      <c r="T31" s="141"/>
      <c r="U31" s="142">
        <v>45.64</v>
      </c>
    </row>
    <row r="32" spans="1:21" x14ac:dyDescent="0.25">
      <c r="B32" s="140" t="s">
        <v>263</v>
      </c>
      <c r="C32" s="140"/>
      <c r="D32" s="140"/>
      <c r="E32" s="140"/>
      <c r="F32" s="140"/>
      <c r="G32" s="140"/>
      <c r="H32" s="140"/>
      <c r="I32" s="141" t="s">
        <v>264</v>
      </c>
      <c r="J32" s="141"/>
      <c r="K32" s="141"/>
      <c r="L32" s="141" t="s">
        <v>240</v>
      </c>
      <c r="M32" s="141"/>
      <c r="N32" s="141"/>
      <c r="O32" s="141"/>
      <c r="P32" s="141"/>
      <c r="R32" s="141" t="s">
        <v>265</v>
      </c>
      <c r="S32" s="141"/>
      <c r="T32" s="141"/>
      <c r="U32" s="142">
        <v>41.97</v>
      </c>
    </row>
    <row r="33" spans="1:21" x14ac:dyDescent="0.25">
      <c r="B33" s="140" t="s">
        <v>263</v>
      </c>
      <c r="C33" s="140"/>
      <c r="D33" s="140"/>
      <c r="E33" s="140"/>
      <c r="F33" s="140"/>
      <c r="G33" s="140"/>
      <c r="H33" s="140"/>
      <c r="I33" s="141" t="s">
        <v>266</v>
      </c>
      <c r="J33" s="141"/>
      <c r="K33" s="141"/>
      <c r="L33" s="141" t="s">
        <v>244</v>
      </c>
      <c r="M33" s="141"/>
      <c r="N33" s="141"/>
      <c r="O33" s="141"/>
      <c r="P33" s="141"/>
      <c r="R33" s="141" t="s">
        <v>267</v>
      </c>
      <c r="S33" s="141"/>
      <c r="T33" s="141"/>
      <c r="U33" s="142">
        <v>155</v>
      </c>
    </row>
    <row r="34" spans="1:21" x14ac:dyDescent="0.25">
      <c r="B34" s="140" t="s">
        <v>268</v>
      </c>
      <c r="C34" s="140"/>
      <c r="D34" s="140"/>
      <c r="E34" s="140"/>
      <c r="F34" s="140"/>
      <c r="G34" s="140"/>
      <c r="H34" s="140"/>
      <c r="I34" s="141" t="s">
        <v>259</v>
      </c>
      <c r="J34" s="141"/>
      <c r="K34" s="141"/>
      <c r="L34" s="141" t="s">
        <v>260</v>
      </c>
      <c r="M34" s="141"/>
      <c r="N34" s="141"/>
      <c r="O34" s="141"/>
      <c r="P34" s="141"/>
      <c r="R34" s="141" t="s">
        <v>269</v>
      </c>
      <c r="S34" s="141"/>
      <c r="T34" s="141"/>
      <c r="U34" s="142">
        <v>-25.16</v>
      </c>
    </row>
    <row r="35" spans="1:21" x14ac:dyDescent="0.25">
      <c r="B35" s="140" t="s">
        <v>270</v>
      </c>
      <c r="C35" s="140"/>
      <c r="D35" s="140"/>
      <c r="E35" s="140"/>
      <c r="F35" s="140"/>
      <c r="G35" s="140"/>
      <c r="H35" s="140"/>
      <c r="I35" s="141" t="s">
        <v>271</v>
      </c>
      <c r="J35" s="141"/>
      <c r="K35" s="141"/>
      <c r="L35" s="141" t="s">
        <v>244</v>
      </c>
      <c r="M35" s="141"/>
      <c r="N35" s="141"/>
      <c r="O35" s="141"/>
      <c r="P35" s="141"/>
      <c r="R35" s="143" t="s">
        <v>272</v>
      </c>
      <c r="S35" s="143"/>
      <c r="T35" s="143"/>
      <c r="U35" s="142">
        <v>140</v>
      </c>
    </row>
    <row r="36" spans="1:21" x14ac:dyDescent="0.25">
      <c r="R36" s="143"/>
      <c r="S36" s="143"/>
      <c r="T36" s="143"/>
    </row>
    <row r="37" spans="1:21" x14ac:dyDescent="0.25">
      <c r="B37" s="140" t="s">
        <v>273</v>
      </c>
      <c r="C37" s="140"/>
      <c r="D37" s="140"/>
      <c r="E37" s="140"/>
      <c r="F37" s="140"/>
      <c r="G37" s="140"/>
      <c r="H37" s="140"/>
      <c r="I37" s="141" t="s">
        <v>259</v>
      </c>
      <c r="J37" s="141"/>
      <c r="K37" s="141"/>
      <c r="L37" s="141" t="s">
        <v>260</v>
      </c>
      <c r="M37" s="141"/>
      <c r="N37" s="141"/>
      <c r="O37" s="141"/>
      <c r="P37" s="141"/>
      <c r="R37" s="141" t="s">
        <v>261</v>
      </c>
      <c r="S37" s="141"/>
      <c r="T37" s="141"/>
      <c r="U37" s="142">
        <v>46.95</v>
      </c>
    </row>
    <row r="38" spans="1:21" x14ac:dyDescent="0.25">
      <c r="B38" s="140" t="s">
        <v>273</v>
      </c>
      <c r="C38" s="140"/>
      <c r="D38" s="140"/>
      <c r="E38" s="140"/>
      <c r="F38" s="140"/>
      <c r="G38" s="140"/>
      <c r="H38" s="140"/>
      <c r="I38" s="141" t="s">
        <v>274</v>
      </c>
      <c r="J38" s="141"/>
      <c r="K38" s="141"/>
      <c r="L38" s="141" t="s">
        <v>275</v>
      </c>
      <c r="M38" s="141"/>
      <c r="N38" s="141"/>
      <c r="O38" s="141"/>
      <c r="P38" s="141"/>
      <c r="R38" s="143" t="s">
        <v>276</v>
      </c>
      <c r="S38" s="143"/>
      <c r="T38" s="143"/>
      <c r="U38" s="142">
        <v>205.96</v>
      </c>
    </row>
    <row r="39" spans="1:21" x14ac:dyDescent="0.25">
      <c r="R39" s="143"/>
      <c r="S39" s="143"/>
      <c r="T39" s="143"/>
    </row>
    <row r="40" spans="1:21" ht="6" customHeight="1" x14ac:dyDescent="0.25"/>
    <row r="41" spans="1:21" x14ac:dyDescent="0.25">
      <c r="D41" s="144" t="s">
        <v>2</v>
      </c>
      <c r="F41" s="144" t="s">
        <v>2</v>
      </c>
      <c r="H41" s="144" t="s">
        <v>2</v>
      </c>
      <c r="O41" s="145" t="s">
        <v>246</v>
      </c>
      <c r="P41" s="145"/>
      <c r="Q41" s="145"/>
      <c r="R41" s="145"/>
      <c r="S41" s="145"/>
      <c r="U41" s="146">
        <v>1173.75</v>
      </c>
    </row>
    <row r="42" spans="1:21" x14ac:dyDescent="0.25">
      <c r="A42" s="139" t="s">
        <v>277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  <row r="43" spans="1:21" ht="6" customHeight="1" x14ac:dyDescent="0.25"/>
    <row r="44" spans="1:21" x14ac:dyDescent="0.25">
      <c r="B44" s="140" t="s">
        <v>250</v>
      </c>
      <c r="C44" s="140"/>
      <c r="D44" s="140"/>
      <c r="E44" s="140"/>
      <c r="F44" s="140"/>
      <c r="G44" s="140"/>
      <c r="H44" s="140"/>
      <c r="I44" s="141" t="s">
        <v>278</v>
      </c>
      <c r="J44" s="141"/>
      <c r="K44" s="141"/>
      <c r="L44" s="141" t="s">
        <v>279</v>
      </c>
      <c r="M44" s="141"/>
      <c r="N44" s="141"/>
      <c r="O44" s="141"/>
      <c r="P44" s="141"/>
      <c r="R44" s="143" t="s">
        <v>280</v>
      </c>
      <c r="S44" s="143"/>
      <c r="T44" s="143"/>
      <c r="U44" s="142">
        <v>206.8</v>
      </c>
    </row>
    <row r="45" spans="1:21" x14ac:dyDescent="0.25">
      <c r="R45" s="143"/>
      <c r="S45" s="143"/>
      <c r="T45" s="143"/>
    </row>
    <row r="46" spans="1:21" x14ac:dyDescent="0.25">
      <c r="B46" s="140" t="s">
        <v>223</v>
      </c>
      <c r="C46" s="140"/>
      <c r="D46" s="140"/>
      <c r="E46" s="140"/>
      <c r="F46" s="140"/>
      <c r="G46" s="140"/>
      <c r="H46" s="140"/>
      <c r="I46" s="141" t="s">
        <v>281</v>
      </c>
      <c r="J46" s="141"/>
      <c r="K46" s="141"/>
      <c r="L46" s="141" t="s">
        <v>240</v>
      </c>
      <c r="M46" s="141"/>
      <c r="N46" s="141"/>
      <c r="O46" s="141"/>
      <c r="P46" s="141"/>
      <c r="R46" s="143" t="s">
        <v>282</v>
      </c>
      <c r="S46" s="143"/>
      <c r="T46" s="143"/>
      <c r="U46" s="142">
        <v>103.08</v>
      </c>
    </row>
    <row r="47" spans="1:21" x14ac:dyDescent="0.25">
      <c r="R47" s="143"/>
      <c r="S47" s="143"/>
      <c r="T47" s="143"/>
    </row>
    <row r="48" spans="1:21" x14ac:dyDescent="0.25">
      <c r="B48" s="140" t="s">
        <v>258</v>
      </c>
      <c r="C48" s="140"/>
      <c r="D48" s="140"/>
      <c r="E48" s="140"/>
      <c r="F48" s="140"/>
      <c r="G48" s="140"/>
      <c r="H48" s="140"/>
      <c r="I48" s="141" t="s">
        <v>283</v>
      </c>
      <c r="J48" s="141"/>
      <c r="K48" s="141"/>
      <c r="L48" s="141" t="s">
        <v>225</v>
      </c>
      <c r="M48" s="141"/>
      <c r="N48" s="141"/>
      <c r="O48" s="141"/>
      <c r="P48" s="141"/>
      <c r="R48" s="143" t="s">
        <v>284</v>
      </c>
      <c r="S48" s="143"/>
      <c r="T48" s="143"/>
      <c r="U48" s="142">
        <v>309.45</v>
      </c>
    </row>
    <row r="49" spans="1:22" x14ac:dyDescent="0.25">
      <c r="R49" s="143"/>
      <c r="S49" s="143"/>
      <c r="T49" s="143"/>
    </row>
    <row r="50" spans="1:22" x14ac:dyDescent="0.25">
      <c r="B50" s="140" t="s">
        <v>258</v>
      </c>
      <c r="C50" s="140"/>
      <c r="D50" s="140"/>
      <c r="E50" s="140"/>
      <c r="F50" s="140"/>
      <c r="G50" s="140"/>
      <c r="H50" s="140"/>
      <c r="I50" s="141" t="s">
        <v>285</v>
      </c>
      <c r="J50" s="141"/>
      <c r="K50" s="141"/>
      <c r="L50" s="141" t="s">
        <v>225</v>
      </c>
      <c r="M50" s="141"/>
      <c r="N50" s="141"/>
      <c r="O50" s="141"/>
      <c r="P50" s="141"/>
      <c r="R50" s="143" t="s">
        <v>284</v>
      </c>
      <c r="S50" s="143"/>
      <c r="T50" s="143"/>
      <c r="U50" s="142">
        <v>436.75</v>
      </c>
    </row>
    <row r="51" spans="1:22" x14ac:dyDescent="0.25">
      <c r="R51" s="143"/>
      <c r="S51" s="143"/>
      <c r="T51" s="143"/>
    </row>
    <row r="52" spans="1:22" x14ac:dyDescent="0.25">
      <c r="B52" s="140" t="s">
        <v>286</v>
      </c>
      <c r="C52" s="140"/>
      <c r="D52" s="140"/>
      <c r="E52" s="140"/>
      <c r="F52" s="140"/>
      <c r="G52" s="140"/>
      <c r="H52" s="140"/>
      <c r="I52" s="141" t="s">
        <v>287</v>
      </c>
      <c r="J52" s="141"/>
      <c r="K52" s="141"/>
      <c r="L52" s="141" t="s">
        <v>288</v>
      </c>
      <c r="M52" s="141"/>
      <c r="N52" s="141"/>
      <c r="O52" s="141"/>
      <c r="P52" s="141"/>
      <c r="R52" s="143" t="s">
        <v>289</v>
      </c>
      <c r="S52" s="143"/>
      <c r="T52" s="143"/>
      <c r="U52" s="142">
        <v>489</v>
      </c>
    </row>
    <row r="53" spans="1:22" x14ac:dyDescent="0.25">
      <c r="R53" s="143"/>
      <c r="S53" s="143"/>
      <c r="T53" s="143"/>
    </row>
    <row r="54" spans="1:22" x14ac:dyDescent="0.25">
      <c r="B54" s="140" t="s">
        <v>290</v>
      </c>
      <c r="C54" s="140"/>
      <c r="D54" s="140"/>
      <c r="E54" s="140"/>
      <c r="F54" s="140"/>
      <c r="G54" s="140"/>
      <c r="H54" s="140"/>
      <c r="I54" s="141" t="s">
        <v>291</v>
      </c>
      <c r="J54" s="141"/>
      <c r="K54" s="141"/>
      <c r="L54" s="141" t="s">
        <v>288</v>
      </c>
      <c r="M54" s="141"/>
      <c r="N54" s="141"/>
      <c r="O54" s="141"/>
      <c r="P54" s="141"/>
      <c r="R54" s="143" t="s">
        <v>292</v>
      </c>
      <c r="S54" s="143"/>
      <c r="T54" s="143"/>
      <c r="U54" s="142">
        <v>102.98</v>
      </c>
    </row>
    <row r="55" spans="1:22" x14ac:dyDescent="0.25">
      <c r="R55" s="143"/>
      <c r="S55" s="143"/>
      <c r="T55" s="143"/>
    </row>
    <row r="56" spans="1:22" x14ac:dyDescent="0.25">
      <c r="B56" s="140" t="s">
        <v>270</v>
      </c>
      <c r="C56" s="140"/>
      <c r="D56" s="140"/>
      <c r="E56" s="140"/>
      <c r="F56" s="140"/>
      <c r="G56" s="140"/>
      <c r="H56" s="140"/>
      <c r="I56" s="141" t="s">
        <v>293</v>
      </c>
      <c r="J56" s="141"/>
      <c r="K56" s="141"/>
      <c r="L56" s="141" t="s">
        <v>279</v>
      </c>
      <c r="M56" s="141"/>
      <c r="N56" s="141"/>
      <c r="O56" s="141"/>
      <c r="P56" s="141"/>
      <c r="R56" s="143" t="s">
        <v>294</v>
      </c>
      <c r="S56" s="143"/>
      <c r="T56" s="143"/>
      <c r="U56" s="142">
        <v>166.8</v>
      </c>
    </row>
    <row r="57" spans="1:22" x14ac:dyDescent="0.25">
      <c r="R57" s="143"/>
      <c r="S57" s="143"/>
      <c r="T57" s="143"/>
    </row>
    <row r="58" spans="1:22" ht="6" customHeight="1" x14ac:dyDescent="0.25"/>
    <row r="59" spans="1:22" x14ac:dyDescent="0.25">
      <c r="D59" s="144" t="s">
        <v>2</v>
      </c>
      <c r="F59" s="144" t="s">
        <v>2</v>
      </c>
      <c r="H59" s="144" t="s">
        <v>2</v>
      </c>
      <c r="O59" s="145" t="s">
        <v>277</v>
      </c>
      <c r="P59" s="145"/>
      <c r="Q59" s="145"/>
      <c r="R59" s="145"/>
      <c r="S59" s="145"/>
      <c r="U59" s="146">
        <v>1814.86</v>
      </c>
    </row>
    <row r="60" spans="1:22" ht="42" customHeight="1" x14ac:dyDescent="0.25"/>
    <row r="61" spans="1:22" ht="11.25" customHeight="1" x14ac:dyDescent="0.25"/>
    <row r="62" spans="1:22" ht="13.5" customHeight="1" x14ac:dyDescent="0.25">
      <c r="A62" s="143" t="s">
        <v>295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P62" s="147" t="s">
        <v>296</v>
      </c>
      <c r="Q62" s="147"/>
      <c r="R62" s="147"/>
      <c r="S62" s="147"/>
      <c r="T62" s="147"/>
      <c r="U62" s="147"/>
      <c r="V62" s="147"/>
    </row>
    <row r="63" spans="1:22" ht="20.25" customHeight="1" x14ac:dyDescent="0.25">
      <c r="A63" s="148" t="s">
        <v>297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</row>
    <row r="64" spans="1:22" ht="7.5" customHeight="1" x14ac:dyDescent="0.25"/>
    <row r="65" spans="1:21" x14ac:dyDescent="0.25">
      <c r="A65" s="139" t="s">
        <v>298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</row>
    <row r="66" spans="1:21" ht="6" customHeight="1" x14ac:dyDescent="0.25"/>
    <row r="67" spans="1:21" x14ac:dyDescent="0.25">
      <c r="B67" s="140" t="s">
        <v>299</v>
      </c>
      <c r="C67" s="140"/>
      <c r="D67" s="140"/>
      <c r="E67" s="140"/>
      <c r="F67" s="140"/>
      <c r="G67" s="140"/>
      <c r="H67" s="140"/>
      <c r="I67" s="141" t="s">
        <v>300</v>
      </c>
      <c r="J67" s="141"/>
      <c r="K67" s="141"/>
      <c r="L67" s="141" t="s">
        <v>301</v>
      </c>
      <c r="M67" s="141"/>
      <c r="N67" s="141"/>
      <c r="O67" s="141"/>
      <c r="P67" s="141"/>
      <c r="R67" s="143" t="s">
        <v>302</v>
      </c>
      <c r="S67" s="143"/>
      <c r="T67" s="143"/>
      <c r="U67" s="142">
        <v>45</v>
      </c>
    </row>
    <row r="68" spans="1:21" x14ac:dyDescent="0.25">
      <c r="R68" s="143"/>
      <c r="S68" s="143"/>
      <c r="T68" s="143"/>
    </row>
    <row r="69" spans="1:21" x14ac:dyDescent="0.25">
      <c r="B69" s="140" t="s">
        <v>258</v>
      </c>
      <c r="C69" s="140"/>
      <c r="D69" s="140"/>
      <c r="E69" s="140"/>
      <c r="F69" s="140"/>
      <c r="G69" s="140"/>
      <c r="H69" s="140"/>
      <c r="I69" s="141" t="s">
        <v>303</v>
      </c>
      <c r="J69" s="141"/>
      <c r="K69" s="141"/>
      <c r="L69" s="141" t="s">
        <v>225</v>
      </c>
      <c r="M69" s="141"/>
      <c r="N69" s="141"/>
      <c r="O69" s="141"/>
      <c r="P69" s="141"/>
      <c r="R69" s="143" t="s">
        <v>304</v>
      </c>
      <c r="S69" s="143"/>
      <c r="T69" s="143"/>
      <c r="U69" s="142">
        <v>95.52</v>
      </c>
    </row>
    <row r="70" spans="1:21" x14ac:dyDescent="0.25">
      <c r="R70" s="143"/>
      <c r="S70" s="143"/>
      <c r="T70" s="143"/>
    </row>
    <row r="71" spans="1:21" x14ac:dyDescent="0.25">
      <c r="B71" s="140" t="s">
        <v>305</v>
      </c>
      <c r="C71" s="140"/>
      <c r="D71" s="140"/>
      <c r="E71" s="140"/>
      <c r="F71" s="140"/>
      <c r="G71" s="140"/>
      <c r="H71" s="140"/>
      <c r="I71" s="141" t="s">
        <v>254</v>
      </c>
      <c r="J71" s="141"/>
      <c r="K71" s="141"/>
      <c r="L71" s="141" t="s">
        <v>248</v>
      </c>
      <c r="M71" s="141"/>
      <c r="N71" s="141"/>
      <c r="O71" s="141"/>
      <c r="P71" s="141"/>
      <c r="R71" s="143" t="s">
        <v>306</v>
      </c>
      <c r="S71" s="143"/>
      <c r="T71" s="143"/>
      <c r="U71" s="142">
        <v>1182</v>
      </c>
    </row>
    <row r="72" spans="1:21" x14ac:dyDescent="0.25">
      <c r="R72" s="143"/>
      <c r="S72" s="143"/>
      <c r="T72" s="143"/>
    </row>
    <row r="73" spans="1:21" x14ac:dyDescent="0.25">
      <c r="B73" s="140" t="s">
        <v>268</v>
      </c>
      <c r="C73" s="140"/>
      <c r="D73" s="140"/>
      <c r="E73" s="140"/>
      <c r="F73" s="140"/>
      <c r="G73" s="140"/>
      <c r="H73" s="140"/>
      <c r="I73" s="141" t="s">
        <v>307</v>
      </c>
      <c r="J73" s="141"/>
      <c r="K73" s="141"/>
      <c r="L73" s="141" t="s">
        <v>301</v>
      </c>
      <c r="M73" s="141"/>
      <c r="N73" s="141"/>
      <c r="O73" s="141"/>
      <c r="P73" s="141"/>
      <c r="R73" s="143" t="s">
        <v>308</v>
      </c>
      <c r="S73" s="143"/>
      <c r="T73" s="143"/>
      <c r="U73" s="142">
        <v>17.38</v>
      </c>
    </row>
    <row r="74" spans="1:21" x14ac:dyDescent="0.25">
      <c r="R74" s="143"/>
      <c r="S74" s="143"/>
      <c r="T74" s="143"/>
    </row>
    <row r="75" spans="1:21" x14ac:dyDescent="0.25">
      <c r="B75" s="140" t="s">
        <v>268</v>
      </c>
      <c r="C75" s="140"/>
      <c r="D75" s="140"/>
      <c r="E75" s="140"/>
      <c r="F75" s="140"/>
      <c r="G75" s="140"/>
      <c r="H75" s="140"/>
      <c r="I75" s="141" t="s">
        <v>309</v>
      </c>
      <c r="J75" s="141"/>
      <c r="K75" s="141"/>
      <c r="L75" s="141" t="s">
        <v>301</v>
      </c>
      <c r="M75" s="141"/>
      <c r="N75" s="141"/>
      <c r="O75" s="141"/>
      <c r="P75" s="141"/>
      <c r="R75" s="143" t="s">
        <v>308</v>
      </c>
      <c r="S75" s="143"/>
      <c r="T75" s="143"/>
      <c r="U75" s="142">
        <v>22.74</v>
      </c>
    </row>
    <row r="76" spans="1:21" x14ac:dyDescent="0.25">
      <c r="R76" s="143"/>
      <c r="S76" s="143"/>
      <c r="T76" s="143"/>
    </row>
    <row r="77" spans="1:21" x14ac:dyDescent="0.25">
      <c r="B77" s="140" t="s">
        <v>310</v>
      </c>
      <c r="C77" s="140"/>
      <c r="D77" s="140"/>
      <c r="E77" s="140"/>
      <c r="F77" s="140"/>
      <c r="G77" s="140"/>
      <c r="H77" s="140"/>
      <c r="I77" s="141" t="s">
        <v>311</v>
      </c>
      <c r="J77" s="141"/>
      <c r="K77" s="141"/>
      <c r="L77" s="141" t="s">
        <v>301</v>
      </c>
      <c r="M77" s="141"/>
      <c r="N77" s="141"/>
      <c r="O77" s="141"/>
      <c r="P77" s="141"/>
      <c r="R77" s="143" t="s">
        <v>308</v>
      </c>
      <c r="S77" s="143"/>
      <c r="T77" s="143"/>
      <c r="U77" s="142">
        <v>8.7899999999999991</v>
      </c>
    </row>
    <row r="78" spans="1:21" x14ac:dyDescent="0.25">
      <c r="R78" s="143"/>
      <c r="S78" s="143"/>
      <c r="T78" s="143"/>
    </row>
    <row r="79" spans="1:21" x14ac:dyDescent="0.25">
      <c r="B79" s="140" t="s">
        <v>312</v>
      </c>
      <c r="C79" s="140"/>
      <c r="D79" s="140"/>
      <c r="E79" s="140"/>
      <c r="F79" s="140"/>
      <c r="G79" s="140"/>
      <c r="H79" s="140"/>
      <c r="I79" s="141" t="s">
        <v>313</v>
      </c>
      <c r="J79" s="141"/>
      <c r="K79" s="141"/>
      <c r="L79" s="141" t="s">
        <v>225</v>
      </c>
      <c r="M79" s="141"/>
      <c r="N79" s="141"/>
      <c r="O79" s="141"/>
      <c r="P79" s="141"/>
      <c r="R79" s="143" t="s">
        <v>304</v>
      </c>
      <c r="S79" s="143"/>
      <c r="T79" s="143"/>
      <c r="U79" s="142">
        <v>41.64</v>
      </c>
    </row>
    <row r="80" spans="1:21" x14ac:dyDescent="0.25">
      <c r="R80" s="143"/>
      <c r="S80" s="143"/>
      <c r="T80" s="143"/>
    </row>
    <row r="81" spans="1:21" x14ac:dyDescent="0.25">
      <c r="B81" s="140" t="s">
        <v>314</v>
      </c>
      <c r="C81" s="140"/>
      <c r="D81" s="140"/>
      <c r="E81" s="140"/>
      <c r="F81" s="140"/>
      <c r="G81" s="140"/>
      <c r="H81" s="140"/>
      <c r="I81" s="141" t="s">
        <v>315</v>
      </c>
      <c r="J81" s="141"/>
      <c r="K81" s="141"/>
      <c r="L81" s="141" t="s">
        <v>301</v>
      </c>
      <c r="M81" s="141"/>
      <c r="N81" s="141"/>
      <c r="O81" s="141"/>
      <c r="P81" s="141"/>
      <c r="R81" s="143" t="s">
        <v>308</v>
      </c>
      <c r="S81" s="143"/>
      <c r="T81" s="143"/>
      <c r="U81" s="142">
        <v>32.82</v>
      </c>
    </row>
    <row r="82" spans="1:21" x14ac:dyDescent="0.25">
      <c r="R82" s="143"/>
      <c r="S82" s="143"/>
      <c r="T82" s="143"/>
    </row>
    <row r="83" spans="1:21" ht="6" customHeight="1" x14ac:dyDescent="0.25"/>
    <row r="84" spans="1:21" x14ac:dyDescent="0.25">
      <c r="D84" s="144" t="s">
        <v>2</v>
      </c>
      <c r="F84" s="144" t="s">
        <v>2</v>
      </c>
      <c r="H84" s="144" t="s">
        <v>2</v>
      </c>
      <c r="O84" s="145" t="s">
        <v>298</v>
      </c>
      <c r="P84" s="145"/>
      <c r="Q84" s="145"/>
      <c r="R84" s="145"/>
      <c r="S84" s="145"/>
      <c r="U84" s="146">
        <v>1445.89</v>
      </c>
    </row>
    <row r="85" spans="1:21" x14ac:dyDescent="0.25">
      <c r="A85" s="139" t="s">
        <v>316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</row>
    <row r="86" spans="1:21" ht="6" customHeight="1" x14ac:dyDescent="0.25"/>
    <row r="87" spans="1:21" x14ac:dyDescent="0.25">
      <c r="B87" s="140" t="s">
        <v>253</v>
      </c>
      <c r="C87" s="140"/>
      <c r="D87" s="140"/>
      <c r="E87" s="140"/>
      <c r="F87" s="140"/>
      <c r="G87" s="140"/>
      <c r="H87" s="140"/>
      <c r="I87" s="141" t="s">
        <v>317</v>
      </c>
      <c r="J87" s="141"/>
      <c r="K87" s="141"/>
      <c r="L87" s="141" t="s">
        <v>260</v>
      </c>
      <c r="M87" s="141"/>
      <c r="N87" s="141"/>
      <c r="O87" s="141"/>
      <c r="P87" s="141"/>
      <c r="R87" s="141" t="s">
        <v>318</v>
      </c>
      <c r="S87" s="141"/>
      <c r="T87" s="141"/>
      <c r="U87" s="142">
        <v>24.56</v>
      </c>
    </row>
    <row r="88" spans="1:21" x14ac:dyDescent="0.25">
      <c r="B88" s="140" t="s">
        <v>256</v>
      </c>
      <c r="C88" s="140"/>
      <c r="D88" s="140"/>
      <c r="E88" s="140"/>
      <c r="F88" s="140"/>
      <c r="G88" s="140"/>
      <c r="H88" s="140"/>
      <c r="I88" s="141" t="s">
        <v>319</v>
      </c>
      <c r="J88" s="141"/>
      <c r="K88" s="141"/>
      <c r="L88" s="141" t="s">
        <v>260</v>
      </c>
      <c r="M88" s="141"/>
      <c r="N88" s="141"/>
      <c r="O88" s="141"/>
      <c r="P88" s="141"/>
      <c r="R88" s="141" t="s">
        <v>318</v>
      </c>
      <c r="S88" s="141"/>
      <c r="T88" s="141"/>
      <c r="U88" s="142">
        <v>107.36</v>
      </c>
    </row>
    <row r="89" spans="1:21" x14ac:dyDescent="0.25">
      <c r="B89" s="140" t="s">
        <v>256</v>
      </c>
      <c r="C89" s="140"/>
      <c r="D89" s="140"/>
      <c r="E89" s="140"/>
      <c r="F89" s="140"/>
      <c r="G89" s="140"/>
      <c r="H89" s="140"/>
      <c r="I89" s="141" t="s">
        <v>320</v>
      </c>
      <c r="J89" s="141"/>
      <c r="K89" s="141"/>
      <c r="L89" s="141" t="s">
        <v>225</v>
      </c>
      <c r="M89" s="141"/>
      <c r="N89" s="141"/>
      <c r="O89" s="141"/>
      <c r="P89" s="141"/>
      <c r="R89" s="141" t="s">
        <v>321</v>
      </c>
      <c r="S89" s="141"/>
      <c r="T89" s="141"/>
      <c r="U89" s="142">
        <v>76.02</v>
      </c>
    </row>
    <row r="90" spans="1:21" x14ac:dyDescent="0.25">
      <c r="B90" s="140" t="s">
        <v>256</v>
      </c>
      <c r="C90" s="140"/>
      <c r="D90" s="140"/>
      <c r="E90" s="140"/>
      <c r="F90" s="140"/>
      <c r="G90" s="140"/>
      <c r="H90" s="140"/>
      <c r="I90" s="141" t="s">
        <v>322</v>
      </c>
      <c r="J90" s="141"/>
      <c r="K90" s="141"/>
      <c r="L90" s="141" t="s">
        <v>225</v>
      </c>
      <c r="M90" s="141"/>
      <c r="N90" s="141"/>
      <c r="O90" s="141"/>
      <c r="P90" s="141"/>
      <c r="R90" s="143" t="s">
        <v>323</v>
      </c>
      <c r="S90" s="143"/>
      <c r="T90" s="143"/>
      <c r="U90" s="142">
        <v>48.46</v>
      </c>
    </row>
    <row r="91" spans="1:21" x14ac:dyDescent="0.25">
      <c r="R91" s="143"/>
      <c r="S91" s="143"/>
      <c r="T91" s="143"/>
    </row>
    <row r="92" spans="1:21" x14ac:dyDescent="0.25">
      <c r="B92" s="140" t="s">
        <v>324</v>
      </c>
      <c r="C92" s="140"/>
      <c r="D92" s="140"/>
      <c r="E92" s="140"/>
      <c r="F92" s="140"/>
      <c r="G92" s="140"/>
      <c r="H92" s="140"/>
      <c r="I92" s="141" t="s">
        <v>325</v>
      </c>
      <c r="J92" s="141"/>
      <c r="K92" s="141"/>
      <c r="L92" s="141" t="s">
        <v>260</v>
      </c>
      <c r="M92" s="141"/>
      <c r="N92" s="141"/>
      <c r="O92" s="141"/>
      <c r="P92" s="141"/>
      <c r="R92" s="141" t="s">
        <v>318</v>
      </c>
      <c r="S92" s="141"/>
      <c r="T92" s="141"/>
      <c r="U92" s="142">
        <v>12.09</v>
      </c>
    </row>
    <row r="93" spans="1:21" x14ac:dyDescent="0.25">
      <c r="B93" s="140" t="s">
        <v>326</v>
      </c>
      <c r="C93" s="140"/>
      <c r="D93" s="140"/>
      <c r="E93" s="140"/>
      <c r="F93" s="140"/>
      <c r="G93" s="140"/>
      <c r="H93" s="140"/>
      <c r="I93" s="141" t="s">
        <v>327</v>
      </c>
      <c r="J93" s="141"/>
      <c r="K93" s="141"/>
      <c r="L93" s="141" t="s">
        <v>244</v>
      </c>
      <c r="M93" s="141"/>
      <c r="N93" s="141"/>
      <c r="O93" s="141"/>
      <c r="P93" s="141"/>
      <c r="R93" s="141" t="s">
        <v>328</v>
      </c>
      <c r="S93" s="141"/>
      <c r="T93" s="141"/>
      <c r="U93" s="142">
        <v>119</v>
      </c>
    </row>
    <row r="94" spans="1:21" x14ac:dyDescent="0.25">
      <c r="B94" s="140" t="s">
        <v>258</v>
      </c>
      <c r="C94" s="140"/>
      <c r="D94" s="140"/>
      <c r="E94" s="140"/>
      <c r="F94" s="140"/>
      <c r="G94" s="140"/>
      <c r="H94" s="140"/>
      <c r="I94" s="141" t="s">
        <v>329</v>
      </c>
      <c r="J94" s="141"/>
      <c r="K94" s="141"/>
      <c r="L94" s="141" t="s">
        <v>225</v>
      </c>
      <c r="M94" s="141"/>
      <c r="N94" s="141"/>
      <c r="O94" s="141"/>
      <c r="P94" s="141"/>
      <c r="R94" s="141" t="s">
        <v>330</v>
      </c>
      <c r="S94" s="141"/>
      <c r="T94" s="141"/>
      <c r="U94" s="142">
        <v>40.909999999999997</v>
      </c>
    </row>
    <row r="95" spans="1:21" x14ac:dyDescent="0.25">
      <c r="B95" s="140" t="s">
        <v>305</v>
      </c>
      <c r="C95" s="140"/>
      <c r="D95" s="140"/>
      <c r="E95" s="140"/>
      <c r="F95" s="140"/>
      <c r="G95" s="140"/>
      <c r="H95" s="140"/>
      <c r="I95" s="141" t="s">
        <v>331</v>
      </c>
      <c r="J95" s="141"/>
      <c r="K95" s="141"/>
      <c r="L95" s="141" t="s">
        <v>260</v>
      </c>
      <c r="M95" s="141"/>
      <c r="N95" s="141"/>
      <c r="O95" s="141"/>
      <c r="P95" s="141"/>
      <c r="R95" s="141" t="s">
        <v>318</v>
      </c>
      <c r="S95" s="141"/>
      <c r="T95" s="141"/>
      <c r="U95" s="142">
        <v>137.82</v>
      </c>
    </row>
    <row r="96" spans="1:21" x14ac:dyDescent="0.25">
      <c r="B96" s="140" t="s">
        <v>263</v>
      </c>
      <c r="C96" s="140"/>
      <c r="D96" s="140"/>
      <c r="E96" s="140"/>
      <c r="F96" s="140"/>
      <c r="G96" s="140"/>
      <c r="H96" s="140"/>
      <c r="I96" s="141" t="s">
        <v>332</v>
      </c>
      <c r="J96" s="141"/>
      <c r="K96" s="141"/>
      <c r="L96" s="141" t="s">
        <v>225</v>
      </c>
      <c r="M96" s="141"/>
      <c r="N96" s="141"/>
      <c r="O96" s="141"/>
      <c r="P96" s="141"/>
      <c r="R96" s="143" t="s">
        <v>333</v>
      </c>
      <c r="S96" s="143"/>
      <c r="T96" s="143"/>
      <c r="U96" s="142">
        <v>177.6</v>
      </c>
    </row>
    <row r="97" spans="2:21" x14ac:dyDescent="0.25">
      <c r="R97" s="143"/>
      <c r="S97" s="143"/>
      <c r="T97" s="143"/>
    </row>
    <row r="98" spans="2:21" x14ac:dyDescent="0.25">
      <c r="B98" s="140" t="s">
        <v>286</v>
      </c>
      <c r="C98" s="140"/>
      <c r="D98" s="140"/>
      <c r="E98" s="140"/>
      <c r="F98" s="140"/>
      <c r="G98" s="140"/>
      <c r="H98" s="140"/>
      <c r="I98" s="141" t="s">
        <v>332</v>
      </c>
      <c r="J98" s="141"/>
      <c r="K98" s="141"/>
      <c r="L98" s="141" t="s">
        <v>225</v>
      </c>
      <c r="M98" s="141"/>
      <c r="N98" s="141"/>
      <c r="O98" s="141"/>
      <c r="P98" s="141"/>
      <c r="R98" s="143" t="s">
        <v>333</v>
      </c>
      <c r="S98" s="143"/>
      <c r="T98" s="143"/>
      <c r="U98" s="142">
        <v>15</v>
      </c>
    </row>
    <row r="99" spans="2:21" x14ac:dyDescent="0.25">
      <c r="R99" s="143"/>
      <c r="S99" s="143"/>
      <c r="T99" s="143"/>
    </row>
    <row r="100" spans="2:21" x14ac:dyDescent="0.25">
      <c r="B100" s="140" t="s">
        <v>227</v>
      </c>
      <c r="C100" s="140"/>
      <c r="D100" s="140"/>
      <c r="E100" s="140"/>
      <c r="F100" s="140"/>
      <c r="G100" s="140"/>
      <c r="H100" s="140"/>
      <c r="I100" s="141" t="s">
        <v>285</v>
      </c>
      <c r="J100" s="141"/>
      <c r="K100" s="141"/>
      <c r="L100" s="141" t="s">
        <v>225</v>
      </c>
      <c r="M100" s="141"/>
      <c r="N100" s="141"/>
      <c r="O100" s="141"/>
      <c r="P100" s="141"/>
      <c r="R100" s="143" t="s">
        <v>334</v>
      </c>
      <c r="S100" s="143"/>
      <c r="T100" s="143"/>
      <c r="U100" s="142">
        <v>219.45</v>
      </c>
    </row>
    <row r="101" spans="2:21" x14ac:dyDescent="0.25">
      <c r="R101" s="143"/>
      <c r="S101" s="143"/>
      <c r="T101" s="143"/>
    </row>
    <row r="102" spans="2:21" x14ac:dyDescent="0.25">
      <c r="B102" s="140" t="s">
        <v>227</v>
      </c>
      <c r="C102" s="140"/>
      <c r="D102" s="140"/>
      <c r="E102" s="140"/>
      <c r="F102" s="140"/>
      <c r="G102" s="140"/>
      <c r="H102" s="140"/>
      <c r="I102" s="141" t="s">
        <v>335</v>
      </c>
      <c r="J102" s="141"/>
      <c r="K102" s="141"/>
      <c r="L102" s="141" t="s">
        <v>240</v>
      </c>
      <c r="M102" s="141"/>
      <c r="N102" s="141"/>
      <c r="O102" s="141"/>
      <c r="P102" s="141"/>
      <c r="R102" s="143" t="s">
        <v>336</v>
      </c>
      <c r="S102" s="143"/>
      <c r="T102" s="143"/>
      <c r="U102" s="142">
        <v>68.38</v>
      </c>
    </row>
    <row r="103" spans="2:21" x14ac:dyDescent="0.25">
      <c r="R103" s="143"/>
      <c r="S103" s="143"/>
      <c r="T103" s="143"/>
    </row>
    <row r="104" spans="2:21" x14ac:dyDescent="0.25">
      <c r="B104" s="140" t="s">
        <v>312</v>
      </c>
      <c r="C104" s="140"/>
      <c r="D104" s="140"/>
      <c r="E104" s="140"/>
      <c r="F104" s="140"/>
      <c r="G104" s="140"/>
      <c r="H104" s="140"/>
      <c r="I104" s="141" t="s">
        <v>337</v>
      </c>
      <c r="J104" s="141"/>
      <c r="K104" s="141"/>
      <c r="L104" s="141" t="s">
        <v>260</v>
      </c>
      <c r="M104" s="141"/>
      <c r="N104" s="141"/>
      <c r="O104" s="141"/>
      <c r="P104" s="141"/>
      <c r="R104" s="141" t="s">
        <v>318</v>
      </c>
      <c r="S104" s="141"/>
      <c r="T104" s="141"/>
      <c r="U104" s="142">
        <v>19.98</v>
      </c>
    </row>
    <row r="105" spans="2:21" x14ac:dyDescent="0.25">
      <c r="B105" s="140" t="s">
        <v>338</v>
      </c>
      <c r="C105" s="140"/>
      <c r="D105" s="140"/>
      <c r="E105" s="140"/>
      <c r="F105" s="140"/>
      <c r="G105" s="140"/>
      <c r="H105" s="140"/>
      <c r="I105" s="141" t="s">
        <v>339</v>
      </c>
      <c r="J105" s="141"/>
      <c r="K105" s="141"/>
      <c r="L105" s="141" t="s">
        <v>260</v>
      </c>
      <c r="M105" s="141"/>
      <c r="N105" s="141"/>
      <c r="O105" s="141"/>
      <c r="P105" s="141"/>
      <c r="R105" s="141" t="s">
        <v>318</v>
      </c>
      <c r="S105" s="141"/>
      <c r="T105" s="141"/>
      <c r="U105" s="142">
        <v>29.86</v>
      </c>
    </row>
    <row r="106" spans="2:21" x14ac:dyDescent="0.25">
      <c r="B106" s="140" t="s">
        <v>270</v>
      </c>
      <c r="C106" s="140"/>
      <c r="D106" s="140"/>
      <c r="E106" s="140"/>
      <c r="F106" s="140"/>
      <c r="G106" s="140"/>
      <c r="H106" s="140"/>
      <c r="I106" s="141" t="s">
        <v>340</v>
      </c>
      <c r="J106" s="141"/>
      <c r="K106" s="141"/>
      <c r="L106" s="141" t="s">
        <v>260</v>
      </c>
      <c r="M106" s="141"/>
      <c r="N106" s="141"/>
      <c r="O106" s="141"/>
      <c r="P106" s="141"/>
      <c r="R106" s="141" t="s">
        <v>318</v>
      </c>
      <c r="S106" s="141"/>
      <c r="T106" s="141"/>
      <c r="U106" s="142">
        <v>172.37</v>
      </c>
    </row>
    <row r="107" spans="2:21" x14ac:dyDescent="0.25">
      <c r="B107" s="140" t="s">
        <v>270</v>
      </c>
      <c r="C107" s="140"/>
      <c r="D107" s="140"/>
      <c r="E107" s="140"/>
      <c r="F107" s="140"/>
      <c r="G107" s="140"/>
      <c r="H107" s="140"/>
      <c r="I107" s="141" t="s">
        <v>341</v>
      </c>
      <c r="J107" s="141"/>
      <c r="K107" s="141"/>
      <c r="L107" s="141" t="s">
        <v>260</v>
      </c>
      <c r="M107" s="141"/>
      <c r="N107" s="141"/>
      <c r="O107" s="141"/>
      <c r="P107" s="141"/>
      <c r="R107" s="141" t="s">
        <v>318</v>
      </c>
      <c r="S107" s="141"/>
      <c r="T107" s="141"/>
      <c r="U107" s="142">
        <v>79.5</v>
      </c>
    </row>
    <row r="108" spans="2:21" x14ac:dyDescent="0.25">
      <c r="B108" s="140" t="s">
        <v>270</v>
      </c>
      <c r="C108" s="140"/>
      <c r="D108" s="140"/>
      <c r="E108" s="140"/>
      <c r="F108" s="140"/>
      <c r="G108" s="140"/>
      <c r="H108" s="140"/>
      <c r="I108" s="141" t="s">
        <v>342</v>
      </c>
      <c r="J108" s="141"/>
      <c r="K108" s="141"/>
      <c r="L108" s="141" t="s">
        <v>260</v>
      </c>
      <c r="M108" s="141"/>
      <c r="N108" s="141"/>
      <c r="O108" s="141"/>
      <c r="P108" s="141"/>
      <c r="R108" s="141" t="s">
        <v>318</v>
      </c>
      <c r="S108" s="141"/>
      <c r="T108" s="141"/>
      <c r="U108" s="142">
        <v>15.99</v>
      </c>
    </row>
    <row r="109" spans="2:21" x14ac:dyDescent="0.25">
      <c r="B109" s="140" t="s">
        <v>237</v>
      </c>
      <c r="C109" s="140"/>
      <c r="D109" s="140"/>
      <c r="E109" s="140"/>
      <c r="F109" s="140"/>
      <c r="G109" s="140"/>
      <c r="H109" s="140"/>
      <c r="I109" s="141" t="s">
        <v>343</v>
      </c>
      <c r="J109" s="141"/>
      <c r="K109" s="141"/>
      <c r="L109" s="141" t="s">
        <v>344</v>
      </c>
      <c r="M109" s="141"/>
      <c r="N109" s="141"/>
      <c r="O109" s="141"/>
      <c r="P109" s="141"/>
      <c r="R109" s="143" t="s">
        <v>345</v>
      </c>
      <c r="S109" s="143"/>
      <c r="T109" s="143"/>
      <c r="U109" s="142">
        <v>400</v>
      </c>
    </row>
    <row r="110" spans="2:21" x14ac:dyDescent="0.25">
      <c r="R110" s="143"/>
      <c r="S110" s="143"/>
      <c r="T110" s="143"/>
    </row>
    <row r="111" spans="2:21" x14ac:dyDescent="0.25">
      <c r="B111" s="140" t="s">
        <v>237</v>
      </c>
      <c r="C111" s="140"/>
      <c r="D111" s="140"/>
      <c r="E111" s="140"/>
      <c r="F111" s="140"/>
      <c r="G111" s="140"/>
      <c r="H111" s="140"/>
      <c r="I111" s="141" t="s">
        <v>239</v>
      </c>
      <c r="J111" s="141"/>
      <c r="K111" s="141"/>
      <c r="L111" s="141" t="s">
        <v>240</v>
      </c>
      <c r="M111" s="141"/>
      <c r="N111" s="141"/>
      <c r="O111" s="141"/>
      <c r="P111" s="141"/>
      <c r="R111" s="143" t="s">
        <v>346</v>
      </c>
      <c r="S111" s="143"/>
      <c r="T111" s="143"/>
      <c r="U111" s="142">
        <v>29</v>
      </c>
    </row>
    <row r="112" spans="2:21" x14ac:dyDescent="0.25">
      <c r="R112" s="143"/>
      <c r="S112" s="143"/>
      <c r="T112" s="143"/>
    </row>
    <row r="113" spans="1:22" ht="6" customHeight="1" x14ac:dyDescent="0.25"/>
    <row r="114" spans="1:22" x14ac:dyDescent="0.25">
      <c r="D114" s="144" t="s">
        <v>2</v>
      </c>
      <c r="F114" s="144" t="s">
        <v>2</v>
      </c>
      <c r="H114" s="144" t="s">
        <v>2</v>
      </c>
      <c r="O114" s="145" t="s">
        <v>316</v>
      </c>
      <c r="P114" s="145"/>
      <c r="Q114" s="145"/>
      <c r="R114" s="145"/>
      <c r="S114" s="145"/>
      <c r="U114" s="146">
        <v>1793.35</v>
      </c>
    </row>
    <row r="115" spans="1:22" ht="123.75" customHeight="1" x14ac:dyDescent="0.25"/>
    <row r="116" spans="1:22" ht="11.25" customHeight="1" x14ac:dyDescent="0.25"/>
    <row r="117" spans="1:22" ht="13.5" customHeight="1" x14ac:dyDescent="0.25">
      <c r="A117" s="143" t="s">
        <v>295</v>
      </c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P117" s="147" t="s">
        <v>347</v>
      </c>
      <c r="Q117" s="147"/>
      <c r="R117" s="147"/>
      <c r="S117" s="147"/>
      <c r="T117" s="147"/>
      <c r="U117" s="147"/>
      <c r="V117" s="147"/>
    </row>
    <row r="118" spans="1:22" ht="20.25" customHeight="1" x14ac:dyDescent="0.25">
      <c r="A118" s="148" t="s">
        <v>297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</row>
    <row r="119" spans="1:22" ht="7.5" customHeight="1" x14ac:dyDescent="0.25"/>
    <row r="120" spans="1:22" x14ac:dyDescent="0.25">
      <c r="A120" s="139" t="s">
        <v>348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</row>
    <row r="121" spans="1:22" ht="6" customHeight="1" x14ac:dyDescent="0.25"/>
    <row r="122" spans="1:22" x14ac:dyDescent="0.25">
      <c r="B122" s="140" t="s">
        <v>349</v>
      </c>
      <c r="C122" s="140"/>
      <c r="D122" s="140"/>
      <c r="E122" s="140"/>
      <c r="F122" s="140"/>
      <c r="G122" s="140"/>
      <c r="H122" s="140"/>
      <c r="I122" s="141" t="s">
        <v>350</v>
      </c>
      <c r="J122" s="141"/>
      <c r="K122" s="141"/>
      <c r="L122" s="141" t="s">
        <v>351</v>
      </c>
      <c r="M122" s="141"/>
      <c r="N122" s="141"/>
      <c r="O122" s="141"/>
      <c r="P122" s="141"/>
      <c r="R122" s="143" t="s">
        <v>352</v>
      </c>
      <c r="S122" s="143"/>
      <c r="T122" s="143"/>
      <c r="U122" s="142">
        <v>799</v>
      </c>
    </row>
    <row r="123" spans="1:22" x14ac:dyDescent="0.25">
      <c r="R123" s="143"/>
      <c r="S123" s="143"/>
      <c r="T123" s="143"/>
    </row>
    <row r="124" spans="1:22" x14ac:dyDescent="0.25">
      <c r="B124" s="140" t="s">
        <v>353</v>
      </c>
      <c r="C124" s="140"/>
      <c r="D124" s="140"/>
      <c r="E124" s="140"/>
      <c r="F124" s="140"/>
      <c r="G124" s="140"/>
      <c r="H124" s="140"/>
      <c r="I124" s="141" t="s">
        <v>354</v>
      </c>
      <c r="J124" s="141"/>
      <c r="K124" s="141"/>
      <c r="L124" s="141" t="s">
        <v>355</v>
      </c>
      <c r="M124" s="141"/>
      <c r="N124" s="141"/>
      <c r="O124" s="141"/>
      <c r="P124" s="141"/>
      <c r="R124" s="143" t="s">
        <v>356</v>
      </c>
      <c r="S124" s="143"/>
      <c r="T124" s="143"/>
      <c r="U124" s="142">
        <v>35</v>
      </c>
    </row>
    <row r="125" spans="1:22" x14ac:dyDescent="0.25">
      <c r="R125" s="143"/>
      <c r="S125" s="143"/>
      <c r="T125" s="143"/>
    </row>
    <row r="126" spans="1:22" x14ac:dyDescent="0.25">
      <c r="B126" s="140" t="s">
        <v>273</v>
      </c>
      <c r="C126" s="140"/>
      <c r="D126" s="140"/>
      <c r="E126" s="140"/>
      <c r="F126" s="140"/>
      <c r="G126" s="140"/>
      <c r="H126" s="140"/>
      <c r="I126" s="141" t="s">
        <v>357</v>
      </c>
      <c r="J126" s="141"/>
      <c r="K126" s="141"/>
      <c r="L126" s="141" t="s">
        <v>260</v>
      </c>
      <c r="M126" s="141"/>
      <c r="N126" s="141"/>
      <c r="O126" s="141"/>
      <c r="P126" s="141"/>
      <c r="R126" s="143" t="s">
        <v>358</v>
      </c>
      <c r="S126" s="143"/>
      <c r="T126" s="143"/>
      <c r="U126" s="142">
        <v>56.96</v>
      </c>
    </row>
    <row r="127" spans="1:22" x14ac:dyDescent="0.25">
      <c r="R127" s="143"/>
      <c r="S127" s="143"/>
      <c r="T127" s="143"/>
    </row>
    <row r="128" spans="1:22" x14ac:dyDescent="0.25">
      <c r="B128" s="140" t="s">
        <v>237</v>
      </c>
      <c r="C128" s="140"/>
      <c r="D128" s="140"/>
      <c r="E128" s="140"/>
      <c r="F128" s="140"/>
      <c r="G128" s="140"/>
      <c r="H128" s="140"/>
      <c r="I128" s="141" t="s">
        <v>259</v>
      </c>
      <c r="J128" s="141"/>
      <c r="K128" s="141"/>
      <c r="L128" s="141" t="s">
        <v>260</v>
      </c>
      <c r="M128" s="141"/>
      <c r="N128" s="141"/>
      <c r="O128" s="141"/>
      <c r="P128" s="141"/>
      <c r="R128" s="143" t="s">
        <v>358</v>
      </c>
      <c r="S128" s="143"/>
      <c r="T128" s="143"/>
      <c r="U128" s="142">
        <v>180.5</v>
      </c>
    </row>
    <row r="129" spans="1:22" x14ac:dyDescent="0.25">
      <c r="R129" s="143"/>
      <c r="S129" s="143"/>
      <c r="T129" s="143"/>
    </row>
    <row r="130" spans="1:22" x14ac:dyDescent="0.25">
      <c r="B130" s="140" t="s">
        <v>237</v>
      </c>
      <c r="C130" s="140"/>
      <c r="D130" s="140"/>
      <c r="E130" s="140"/>
      <c r="F130" s="140"/>
      <c r="G130" s="140"/>
      <c r="H130" s="140"/>
      <c r="I130" s="141" t="s">
        <v>259</v>
      </c>
      <c r="J130" s="141"/>
      <c r="K130" s="141"/>
      <c r="L130" s="141" t="s">
        <v>260</v>
      </c>
      <c r="M130" s="141"/>
      <c r="N130" s="141"/>
      <c r="O130" s="141"/>
      <c r="P130" s="141"/>
      <c r="R130" s="143" t="s">
        <v>358</v>
      </c>
      <c r="S130" s="143"/>
      <c r="T130" s="143"/>
      <c r="U130" s="142">
        <v>124.22</v>
      </c>
    </row>
    <row r="131" spans="1:22" x14ac:dyDescent="0.25">
      <c r="R131" s="143"/>
      <c r="S131" s="143"/>
      <c r="T131" s="143"/>
    </row>
    <row r="132" spans="1:22" ht="6" customHeight="1" x14ac:dyDescent="0.25"/>
    <row r="133" spans="1:22" x14ac:dyDescent="0.25">
      <c r="D133" s="144" t="s">
        <v>2</v>
      </c>
      <c r="F133" s="144" t="s">
        <v>2</v>
      </c>
      <c r="H133" s="144" t="s">
        <v>2</v>
      </c>
      <c r="O133" s="145" t="s">
        <v>348</v>
      </c>
      <c r="P133" s="145"/>
      <c r="Q133" s="145"/>
      <c r="R133" s="145"/>
      <c r="S133" s="145"/>
      <c r="U133" s="146">
        <v>1195.68</v>
      </c>
    </row>
    <row r="134" spans="1:22" ht="409.6" customHeight="1" x14ac:dyDescent="0.25"/>
    <row r="135" spans="1:22" ht="11.25" customHeight="1" x14ac:dyDescent="0.25"/>
    <row r="136" spans="1:22" ht="13.5" customHeight="1" x14ac:dyDescent="0.25">
      <c r="A136" s="143" t="s">
        <v>295</v>
      </c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P136" s="147" t="s">
        <v>359</v>
      </c>
      <c r="Q136" s="147"/>
      <c r="R136" s="147"/>
      <c r="S136" s="147"/>
      <c r="T136" s="147"/>
      <c r="U136" s="147"/>
      <c r="V136" s="147"/>
    </row>
    <row r="137" spans="1:22" ht="20.25" customHeight="1" x14ac:dyDescent="0.25">
      <c r="A137" s="148" t="s">
        <v>297</v>
      </c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</row>
    <row r="138" spans="1:22" ht="7.5" customHeight="1" x14ac:dyDescent="0.25"/>
    <row r="139" spans="1:22" x14ac:dyDescent="0.25">
      <c r="A139" s="139" t="s">
        <v>360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</row>
    <row r="140" spans="1:22" ht="6" customHeight="1" x14ac:dyDescent="0.25"/>
    <row r="141" spans="1:22" x14ac:dyDescent="0.25">
      <c r="B141" s="140" t="s">
        <v>361</v>
      </c>
      <c r="C141" s="140"/>
      <c r="D141" s="140"/>
      <c r="E141" s="140"/>
      <c r="F141" s="140"/>
      <c r="G141" s="140"/>
      <c r="H141" s="140"/>
      <c r="I141" s="141" t="s">
        <v>259</v>
      </c>
      <c r="J141" s="141"/>
      <c r="K141" s="141"/>
      <c r="L141" s="141" t="s">
        <v>260</v>
      </c>
      <c r="M141" s="141"/>
      <c r="N141" s="141"/>
      <c r="O141" s="141"/>
      <c r="P141" s="141"/>
      <c r="R141" s="141" t="s">
        <v>362</v>
      </c>
      <c r="S141" s="141"/>
      <c r="T141" s="141"/>
      <c r="U141" s="142">
        <v>941.5</v>
      </c>
    </row>
    <row r="142" spans="1:22" x14ac:dyDescent="0.25">
      <c r="B142" s="140" t="s">
        <v>250</v>
      </c>
      <c r="C142" s="140"/>
      <c r="D142" s="140"/>
      <c r="E142" s="140"/>
      <c r="F142" s="140"/>
      <c r="G142" s="140"/>
      <c r="H142" s="140"/>
      <c r="I142" s="141" t="s">
        <v>363</v>
      </c>
      <c r="J142" s="141"/>
      <c r="K142" s="141"/>
      <c r="L142" s="141" t="s">
        <v>351</v>
      </c>
      <c r="M142" s="141"/>
      <c r="N142" s="141"/>
      <c r="O142" s="141"/>
      <c r="P142" s="141"/>
      <c r="R142" s="141" t="s">
        <v>364</v>
      </c>
      <c r="S142" s="141"/>
      <c r="T142" s="141"/>
      <c r="U142" s="142">
        <v>537.80999999999995</v>
      </c>
    </row>
    <row r="143" spans="1:22" x14ac:dyDescent="0.25">
      <c r="B143" s="140" t="s">
        <v>299</v>
      </c>
      <c r="C143" s="140"/>
      <c r="D143" s="140"/>
      <c r="E143" s="140"/>
      <c r="F143" s="140"/>
      <c r="G143" s="140"/>
      <c r="H143" s="140"/>
      <c r="I143" s="141" t="s">
        <v>365</v>
      </c>
      <c r="J143" s="141"/>
      <c r="K143" s="141"/>
      <c r="L143" s="141" t="s">
        <v>366</v>
      </c>
      <c r="M143" s="141"/>
      <c r="N143" s="141"/>
      <c r="O143" s="141"/>
      <c r="P143" s="141"/>
      <c r="R143" s="141" t="s">
        <v>367</v>
      </c>
      <c r="S143" s="141"/>
      <c r="T143" s="141"/>
      <c r="U143" s="142">
        <v>49.25</v>
      </c>
    </row>
    <row r="144" spans="1:22" x14ac:dyDescent="0.25">
      <c r="B144" s="140" t="s">
        <v>256</v>
      </c>
      <c r="C144" s="140"/>
      <c r="D144" s="140"/>
      <c r="E144" s="140"/>
      <c r="F144" s="140"/>
      <c r="G144" s="140"/>
      <c r="H144" s="140"/>
      <c r="I144" s="141" t="s">
        <v>365</v>
      </c>
      <c r="J144" s="141"/>
      <c r="K144" s="141"/>
      <c r="L144" s="141" t="s">
        <v>366</v>
      </c>
      <c r="M144" s="141"/>
      <c r="N144" s="141"/>
      <c r="O144" s="141"/>
      <c r="P144" s="141"/>
      <c r="R144" s="141" t="s">
        <v>367</v>
      </c>
      <c r="S144" s="141"/>
      <c r="T144" s="141"/>
      <c r="U144" s="142">
        <v>49.25</v>
      </c>
    </row>
    <row r="145" spans="2:21" x14ac:dyDescent="0.25">
      <c r="B145" s="140" t="s">
        <v>256</v>
      </c>
      <c r="C145" s="140"/>
      <c r="D145" s="140"/>
      <c r="E145" s="140"/>
      <c r="F145" s="140"/>
      <c r="G145" s="140"/>
      <c r="H145" s="140"/>
      <c r="I145" s="141" t="s">
        <v>365</v>
      </c>
      <c r="J145" s="141"/>
      <c r="K145" s="141"/>
      <c r="L145" s="141" t="s">
        <v>366</v>
      </c>
      <c r="M145" s="141"/>
      <c r="N145" s="141"/>
      <c r="O145" s="141"/>
      <c r="P145" s="141"/>
      <c r="R145" s="141" t="s">
        <v>367</v>
      </c>
      <c r="S145" s="141"/>
      <c r="T145" s="141"/>
      <c r="U145" s="142">
        <v>49.25</v>
      </c>
    </row>
    <row r="146" spans="2:21" x14ac:dyDescent="0.25">
      <c r="B146" s="140" t="s">
        <v>256</v>
      </c>
      <c r="C146" s="140"/>
      <c r="D146" s="140"/>
      <c r="E146" s="140"/>
      <c r="F146" s="140"/>
      <c r="G146" s="140"/>
      <c r="H146" s="140"/>
      <c r="I146" s="141" t="s">
        <v>365</v>
      </c>
      <c r="J146" s="141"/>
      <c r="K146" s="141"/>
      <c r="L146" s="141" t="s">
        <v>366</v>
      </c>
      <c r="M146" s="141"/>
      <c r="N146" s="141"/>
      <c r="O146" s="141"/>
      <c r="P146" s="141"/>
      <c r="R146" s="141" t="s">
        <v>367</v>
      </c>
      <c r="S146" s="141"/>
      <c r="T146" s="141"/>
      <c r="U146" s="142">
        <v>49.25</v>
      </c>
    </row>
    <row r="147" spans="2:21" x14ac:dyDescent="0.25">
      <c r="B147" s="140" t="s">
        <v>256</v>
      </c>
      <c r="C147" s="140"/>
      <c r="D147" s="140"/>
      <c r="E147" s="140"/>
      <c r="F147" s="140"/>
      <c r="G147" s="140"/>
      <c r="H147" s="140"/>
      <c r="I147" s="141" t="s">
        <v>365</v>
      </c>
      <c r="J147" s="141"/>
      <c r="K147" s="141"/>
      <c r="L147" s="141" t="s">
        <v>366</v>
      </c>
      <c r="M147" s="141"/>
      <c r="N147" s="141"/>
      <c r="O147" s="141"/>
      <c r="P147" s="141"/>
      <c r="R147" s="141" t="s">
        <v>367</v>
      </c>
      <c r="S147" s="141"/>
      <c r="T147" s="141"/>
      <c r="U147" s="142">
        <v>49.25</v>
      </c>
    </row>
    <row r="148" spans="2:21" x14ac:dyDescent="0.25">
      <c r="B148" s="140" t="s">
        <v>223</v>
      </c>
      <c r="C148" s="140"/>
      <c r="D148" s="140"/>
      <c r="E148" s="140"/>
      <c r="F148" s="140"/>
      <c r="G148" s="140"/>
      <c r="H148" s="140"/>
      <c r="I148" s="141" t="s">
        <v>365</v>
      </c>
      <c r="J148" s="141"/>
      <c r="K148" s="141"/>
      <c r="L148" s="141" t="s">
        <v>366</v>
      </c>
      <c r="M148" s="141"/>
      <c r="N148" s="141"/>
      <c r="O148" s="141"/>
      <c r="P148" s="141"/>
      <c r="R148" s="141" t="s">
        <v>367</v>
      </c>
      <c r="S148" s="141"/>
      <c r="T148" s="141"/>
      <c r="U148" s="142">
        <v>49.25</v>
      </c>
    </row>
    <row r="149" spans="2:21" x14ac:dyDescent="0.25">
      <c r="B149" s="140" t="s">
        <v>223</v>
      </c>
      <c r="C149" s="140"/>
      <c r="D149" s="140"/>
      <c r="E149" s="140"/>
      <c r="F149" s="140"/>
      <c r="G149" s="140"/>
      <c r="H149" s="140"/>
      <c r="I149" s="141" t="s">
        <v>363</v>
      </c>
      <c r="J149" s="141"/>
      <c r="K149" s="141"/>
      <c r="L149" s="141" t="s">
        <v>351</v>
      </c>
      <c r="M149" s="141"/>
      <c r="N149" s="141"/>
      <c r="O149" s="141"/>
      <c r="P149" s="141"/>
      <c r="R149" s="141" t="s">
        <v>368</v>
      </c>
      <c r="S149" s="141"/>
      <c r="T149" s="141"/>
      <c r="U149" s="142">
        <v>564.11</v>
      </c>
    </row>
    <row r="150" spans="2:21" x14ac:dyDescent="0.25">
      <c r="B150" s="140" t="s">
        <v>223</v>
      </c>
      <c r="C150" s="140"/>
      <c r="D150" s="140"/>
      <c r="E150" s="140"/>
      <c r="F150" s="140"/>
      <c r="G150" s="140"/>
      <c r="H150" s="140"/>
      <c r="I150" s="141" t="s">
        <v>365</v>
      </c>
      <c r="J150" s="141"/>
      <c r="K150" s="141"/>
      <c r="L150" s="141" t="s">
        <v>366</v>
      </c>
      <c r="M150" s="141"/>
      <c r="N150" s="141"/>
      <c r="O150" s="141"/>
      <c r="P150" s="141"/>
      <c r="R150" s="141" t="s">
        <v>367</v>
      </c>
      <c r="S150" s="141"/>
      <c r="T150" s="141"/>
      <c r="U150" s="142">
        <v>49.25</v>
      </c>
    </row>
    <row r="151" spans="2:21" x14ac:dyDescent="0.25">
      <c r="B151" s="140" t="s">
        <v>223</v>
      </c>
      <c r="C151" s="140"/>
      <c r="D151" s="140"/>
      <c r="E151" s="140"/>
      <c r="F151" s="140"/>
      <c r="G151" s="140"/>
      <c r="H151" s="140"/>
      <c r="I151" s="141" t="s">
        <v>365</v>
      </c>
      <c r="J151" s="141"/>
      <c r="K151" s="141"/>
      <c r="L151" s="141" t="s">
        <v>366</v>
      </c>
      <c r="M151" s="141"/>
      <c r="N151" s="141"/>
      <c r="O151" s="141"/>
      <c r="P151" s="141"/>
      <c r="R151" s="141" t="s">
        <v>367</v>
      </c>
      <c r="S151" s="141"/>
      <c r="T151" s="141"/>
      <c r="U151" s="142">
        <v>49.25</v>
      </c>
    </row>
    <row r="152" spans="2:21" x14ac:dyDescent="0.25">
      <c r="B152" s="140" t="s">
        <v>324</v>
      </c>
      <c r="C152" s="140"/>
      <c r="D152" s="140"/>
      <c r="E152" s="140"/>
      <c r="F152" s="140"/>
      <c r="G152" s="140"/>
      <c r="H152" s="140"/>
      <c r="I152" s="141" t="s">
        <v>365</v>
      </c>
      <c r="J152" s="141"/>
      <c r="K152" s="141"/>
      <c r="L152" s="141" t="s">
        <v>366</v>
      </c>
      <c r="M152" s="141"/>
      <c r="N152" s="141"/>
      <c r="O152" s="141"/>
      <c r="P152" s="141"/>
      <c r="R152" s="141" t="s">
        <v>367</v>
      </c>
      <c r="S152" s="141"/>
      <c r="T152" s="141"/>
      <c r="U152" s="142">
        <v>49.25</v>
      </c>
    </row>
    <row r="153" spans="2:21" x14ac:dyDescent="0.25">
      <c r="B153" s="140" t="s">
        <v>326</v>
      </c>
      <c r="C153" s="140"/>
      <c r="D153" s="140"/>
      <c r="E153" s="140"/>
      <c r="F153" s="140"/>
      <c r="G153" s="140"/>
      <c r="H153" s="140"/>
      <c r="I153" s="141" t="s">
        <v>369</v>
      </c>
      <c r="J153" s="141"/>
      <c r="K153" s="141"/>
      <c r="L153" s="141" t="s">
        <v>366</v>
      </c>
      <c r="M153" s="141"/>
      <c r="N153" s="141"/>
      <c r="O153" s="141"/>
      <c r="P153" s="141"/>
      <c r="R153" s="141" t="s">
        <v>367</v>
      </c>
      <c r="S153" s="141"/>
      <c r="T153" s="141"/>
      <c r="U153" s="142">
        <v>49.25</v>
      </c>
    </row>
    <row r="154" spans="2:21" x14ac:dyDescent="0.25">
      <c r="B154" s="140" t="s">
        <v>326</v>
      </c>
      <c r="C154" s="140"/>
      <c r="D154" s="140"/>
      <c r="E154" s="140"/>
      <c r="F154" s="140"/>
      <c r="G154" s="140"/>
      <c r="H154" s="140"/>
      <c r="I154" s="141" t="s">
        <v>365</v>
      </c>
      <c r="J154" s="141"/>
      <c r="K154" s="141"/>
      <c r="L154" s="141" t="s">
        <v>366</v>
      </c>
      <c r="M154" s="141"/>
      <c r="N154" s="141"/>
      <c r="O154" s="141"/>
      <c r="P154" s="141"/>
      <c r="R154" s="141" t="s">
        <v>367</v>
      </c>
      <c r="S154" s="141"/>
      <c r="T154" s="141"/>
      <c r="U154" s="142">
        <v>49.25</v>
      </c>
    </row>
    <row r="155" spans="2:21" x14ac:dyDescent="0.25">
      <c r="B155" s="140" t="s">
        <v>326</v>
      </c>
      <c r="C155" s="140"/>
      <c r="D155" s="140"/>
      <c r="E155" s="140"/>
      <c r="F155" s="140"/>
      <c r="G155" s="140"/>
      <c r="H155" s="140"/>
      <c r="I155" s="141" t="s">
        <v>365</v>
      </c>
      <c r="J155" s="141"/>
      <c r="K155" s="141"/>
      <c r="L155" s="141" t="s">
        <v>366</v>
      </c>
      <c r="M155" s="141"/>
      <c r="N155" s="141"/>
      <c r="O155" s="141"/>
      <c r="P155" s="141"/>
      <c r="R155" s="141" t="s">
        <v>367</v>
      </c>
      <c r="S155" s="141"/>
      <c r="T155" s="141"/>
      <c r="U155" s="142">
        <v>49.25</v>
      </c>
    </row>
    <row r="156" spans="2:21" x14ac:dyDescent="0.25">
      <c r="B156" s="140" t="s">
        <v>326</v>
      </c>
      <c r="C156" s="140"/>
      <c r="D156" s="140"/>
      <c r="E156" s="140"/>
      <c r="F156" s="140"/>
      <c r="G156" s="140"/>
      <c r="H156" s="140"/>
      <c r="I156" s="141" t="s">
        <v>365</v>
      </c>
      <c r="J156" s="141"/>
      <c r="K156" s="141"/>
      <c r="L156" s="141" t="s">
        <v>366</v>
      </c>
      <c r="M156" s="141"/>
      <c r="N156" s="141"/>
      <c r="O156" s="141"/>
      <c r="P156" s="141"/>
      <c r="R156" s="141" t="s">
        <v>367</v>
      </c>
      <c r="S156" s="141"/>
      <c r="T156" s="141"/>
      <c r="U156" s="142">
        <v>49.25</v>
      </c>
    </row>
    <row r="157" spans="2:21" x14ac:dyDescent="0.25">
      <c r="B157" s="140" t="s">
        <v>258</v>
      </c>
      <c r="C157" s="140"/>
      <c r="D157" s="140"/>
      <c r="E157" s="140"/>
      <c r="F157" s="140"/>
      <c r="G157" s="140"/>
      <c r="H157" s="140"/>
      <c r="I157" s="141" t="s">
        <v>370</v>
      </c>
      <c r="J157" s="141"/>
      <c r="K157" s="141"/>
      <c r="L157" s="141" t="s">
        <v>260</v>
      </c>
      <c r="M157" s="141"/>
      <c r="N157" s="141"/>
      <c r="O157" s="141"/>
      <c r="P157" s="141"/>
      <c r="R157" s="141" t="s">
        <v>371</v>
      </c>
      <c r="S157" s="141"/>
      <c r="T157" s="141"/>
      <c r="U157" s="142">
        <v>5</v>
      </c>
    </row>
    <row r="158" spans="2:21" x14ac:dyDescent="0.25">
      <c r="B158" s="140" t="s">
        <v>258</v>
      </c>
      <c r="C158" s="140"/>
      <c r="D158" s="140"/>
      <c r="E158" s="140"/>
      <c r="F158" s="140"/>
      <c r="G158" s="140"/>
      <c r="H158" s="140"/>
      <c r="I158" s="141" t="s">
        <v>363</v>
      </c>
      <c r="J158" s="141"/>
      <c r="K158" s="141"/>
      <c r="L158" s="141" t="s">
        <v>351</v>
      </c>
      <c r="M158" s="141"/>
      <c r="N158" s="141"/>
      <c r="O158" s="141"/>
      <c r="P158" s="141"/>
      <c r="R158" s="141" t="s">
        <v>364</v>
      </c>
      <c r="S158" s="141"/>
      <c r="T158" s="141"/>
      <c r="U158" s="142">
        <v>539.03</v>
      </c>
    </row>
    <row r="159" spans="2:21" x14ac:dyDescent="0.25">
      <c r="B159" s="140" t="s">
        <v>258</v>
      </c>
      <c r="C159" s="140"/>
      <c r="D159" s="140"/>
      <c r="E159" s="140"/>
      <c r="F159" s="140"/>
      <c r="G159" s="140"/>
      <c r="H159" s="140"/>
      <c r="I159" s="141" t="s">
        <v>239</v>
      </c>
      <c r="J159" s="141"/>
      <c r="K159" s="141"/>
      <c r="L159" s="141" t="s">
        <v>260</v>
      </c>
      <c r="M159" s="141"/>
      <c r="N159" s="141"/>
      <c r="O159" s="141"/>
      <c r="P159" s="141"/>
      <c r="R159" s="141" t="s">
        <v>372</v>
      </c>
      <c r="S159" s="141"/>
      <c r="T159" s="141"/>
      <c r="U159" s="142">
        <v>9.9</v>
      </c>
    </row>
    <row r="160" spans="2:21" x14ac:dyDescent="0.25">
      <c r="B160" s="140" t="s">
        <v>262</v>
      </c>
      <c r="C160" s="140"/>
      <c r="D160" s="140"/>
      <c r="E160" s="140"/>
      <c r="F160" s="140"/>
      <c r="G160" s="140"/>
      <c r="H160" s="140"/>
      <c r="I160" s="141" t="s">
        <v>365</v>
      </c>
      <c r="J160" s="141"/>
      <c r="K160" s="141"/>
      <c r="L160" s="141" t="s">
        <v>366</v>
      </c>
      <c r="M160" s="141"/>
      <c r="N160" s="141"/>
      <c r="O160" s="141"/>
      <c r="P160" s="141"/>
      <c r="R160" s="141" t="s">
        <v>367</v>
      </c>
      <c r="S160" s="141"/>
      <c r="T160" s="141"/>
      <c r="U160" s="142">
        <v>49.25</v>
      </c>
    </row>
    <row r="161" spans="2:21" x14ac:dyDescent="0.25">
      <c r="B161" s="140" t="s">
        <v>305</v>
      </c>
      <c r="C161" s="140"/>
      <c r="D161" s="140"/>
      <c r="E161" s="140"/>
      <c r="F161" s="140"/>
      <c r="G161" s="140"/>
      <c r="H161" s="140"/>
      <c r="I161" s="143" t="s">
        <v>373</v>
      </c>
      <c r="J161" s="143"/>
      <c r="K161" s="143"/>
      <c r="L161" s="141" t="s">
        <v>374</v>
      </c>
      <c r="M161" s="141"/>
      <c r="N161" s="141"/>
      <c r="O161" s="141"/>
      <c r="P161" s="141"/>
      <c r="R161" s="141" t="s">
        <v>375</v>
      </c>
      <c r="S161" s="141"/>
      <c r="T161" s="141"/>
      <c r="U161" s="142">
        <v>60</v>
      </c>
    </row>
    <row r="162" spans="2:21" x14ac:dyDescent="0.25">
      <c r="I162" s="143"/>
      <c r="J162" s="143"/>
      <c r="K162" s="143"/>
    </row>
    <row r="163" spans="2:21" x14ac:dyDescent="0.25">
      <c r="B163" s="140" t="s">
        <v>305</v>
      </c>
      <c r="C163" s="140"/>
      <c r="D163" s="140"/>
      <c r="E163" s="140"/>
      <c r="F163" s="140"/>
      <c r="G163" s="140"/>
      <c r="H163" s="140"/>
      <c r="I163" s="141" t="s">
        <v>376</v>
      </c>
      <c r="J163" s="141"/>
      <c r="K163" s="141"/>
      <c r="L163" s="141" t="s">
        <v>366</v>
      </c>
      <c r="M163" s="141"/>
      <c r="N163" s="141"/>
      <c r="O163" s="141"/>
      <c r="P163" s="141"/>
      <c r="R163" s="141" t="s">
        <v>377</v>
      </c>
      <c r="S163" s="141"/>
      <c r="T163" s="141"/>
      <c r="U163" s="142">
        <v>49.95</v>
      </c>
    </row>
    <row r="164" spans="2:21" x14ac:dyDescent="0.25">
      <c r="B164" s="140" t="s">
        <v>227</v>
      </c>
      <c r="C164" s="140"/>
      <c r="D164" s="140"/>
      <c r="E164" s="140"/>
      <c r="F164" s="140"/>
      <c r="G164" s="140"/>
      <c r="H164" s="140"/>
      <c r="I164" s="141" t="s">
        <v>378</v>
      </c>
      <c r="J164" s="141"/>
      <c r="K164" s="141"/>
      <c r="L164" s="141" t="s">
        <v>260</v>
      </c>
      <c r="M164" s="141"/>
      <c r="N164" s="141"/>
      <c r="O164" s="141"/>
      <c r="P164" s="141"/>
      <c r="R164" s="141" t="s">
        <v>379</v>
      </c>
      <c r="S164" s="141"/>
      <c r="T164" s="141"/>
      <c r="U164" s="142">
        <v>80.14</v>
      </c>
    </row>
    <row r="165" spans="2:21" x14ac:dyDescent="0.25">
      <c r="B165" s="140" t="s">
        <v>227</v>
      </c>
      <c r="C165" s="140"/>
      <c r="D165" s="140"/>
      <c r="E165" s="140"/>
      <c r="F165" s="140"/>
      <c r="G165" s="140"/>
      <c r="H165" s="140"/>
      <c r="I165" s="141" t="s">
        <v>363</v>
      </c>
      <c r="J165" s="141"/>
      <c r="K165" s="141"/>
      <c r="L165" s="141" t="s">
        <v>351</v>
      </c>
      <c r="M165" s="141"/>
      <c r="N165" s="141"/>
      <c r="O165" s="141"/>
      <c r="P165" s="141"/>
      <c r="R165" s="143" t="s">
        <v>380</v>
      </c>
      <c r="S165" s="143"/>
      <c r="T165" s="143"/>
      <c r="U165" s="142">
        <v>534.1</v>
      </c>
    </row>
    <row r="166" spans="2:21" x14ac:dyDescent="0.25">
      <c r="R166" s="143"/>
      <c r="S166" s="143"/>
      <c r="T166" s="143"/>
    </row>
    <row r="167" spans="2:21" x14ac:dyDescent="0.25">
      <c r="B167" s="140" t="s">
        <v>227</v>
      </c>
      <c r="C167" s="140"/>
      <c r="D167" s="140"/>
      <c r="E167" s="140"/>
      <c r="F167" s="140"/>
      <c r="G167" s="140"/>
      <c r="H167" s="140"/>
      <c r="I167" s="141" t="s">
        <v>365</v>
      </c>
      <c r="J167" s="141"/>
      <c r="K167" s="141"/>
      <c r="L167" s="141" t="s">
        <v>366</v>
      </c>
      <c r="M167" s="141"/>
      <c r="N167" s="141"/>
      <c r="O167" s="141"/>
      <c r="P167" s="141"/>
      <c r="R167" s="141" t="s">
        <v>367</v>
      </c>
      <c r="S167" s="141"/>
      <c r="T167" s="141"/>
      <c r="U167" s="142">
        <v>49.25</v>
      </c>
    </row>
    <row r="168" spans="2:21" x14ac:dyDescent="0.25">
      <c r="B168" s="140" t="s">
        <v>227</v>
      </c>
      <c r="C168" s="140"/>
      <c r="D168" s="140"/>
      <c r="E168" s="140"/>
      <c r="F168" s="140"/>
      <c r="G168" s="140"/>
      <c r="H168" s="140"/>
      <c r="I168" s="141" t="s">
        <v>365</v>
      </c>
      <c r="J168" s="141"/>
      <c r="K168" s="141"/>
      <c r="L168" s="141" t="s">
        <v>366</v>
      </c>
      <c r="M168" s="141"/>
      <c r="N168" s="141"/>
      <c r="O168" s="141"/>
      <c r="P168" s="141"/>
      <c r="R168" s="141" t="s">
        <v>367</v>
      </c>
      <c r="S168" s="141"/>
      <c r="T168" s="141"/>
      <c r="U168" s="142">
        <v>49.25</v>
      </c>
    </row>
    <row r="169" spans="2:21" x14ac:dyDescent="0.25">
      <c r="B169" s="140" t="s">
        <v>268</v>
      </c>
      <c r="C169" s="140"/>
      <c r="D169" s="140"/>
      <c r="E169" s="140"/>
      <c r="F169" s="140"/>
      <c r="G169" s="140"/>
      <c r="H169" s="140"/>
      <c r="I169" s="141" t="s">
        <v>365</v>
      </c>
      <c r="J169" s="141"/>
      <c r="K169" s="141"/>
      <c r="L169" s="141" t="s">
        <v>366</v>
      </c>
      <c r="M169" s="141"/>
      <c r="N169" s="141"/>
      <c r="O169" s="141"/>
      <c r="P169" s="141"/>
      <c r="R169" s="141" t="s">
        <v>367</v>
      </c>
      <c r="S169" s="141"/>
      <c r="T169" s="141"/>
      <c r="U169" s="142">
        <v>49.25</v>
      </c>
    </row>
    <row r="170" spans="2:21" x14ac:dyDescent="0.25">
      <c r="B170" s="140" t="s">
        <v>310</v>
      </c>
      <c r="C170" s="140"/>
      <c r="D170" s="140"/>
      <c r="E170" s="140"/>
      <c r="F170" s="140"/>
      <c r="G170" s="140"/>
      <c r="H170" s="140"/>
      <c r="I170" s="141" t="s">
        <v>381</v>
      </c>
      <c r="J170" s="141"/>
      <c r="K170" s="141"/>
      <c r="L170" s="141" t="s">
        <v>260</v>
      </c>
      <c r="M170" s="141"/>
      <c r="N170" s="141"/>
      <c r="O170" s="141"/>
      <c r="P170" s="141"/>
      <c r="R170" s="141" t="s">
        <v>382</v>
      </c>
      <c r="S170" s="141"/>
      <c r="T170" s="141"/>
      <c r="U170" s="142">
        <v>249.9</v>
      </c>
    </row>
    <row r="171" spans="2:21" x14ac:dyDescent="0.25">
      <c r="B171" s="140" t="s">
        <v>310</v>
      </c>
      <c r="C171" s="140"/>
      <c r="D171" s="140"/>
      <c r="E171" s="140"/>
      <c r="F171" s="140"/>
      <c r="G171" s="140"/>
      <c r="H171" s="140"/>
      <c r="I171" s="141" t="s">
        <v>383</v>
      </c>
      <c r="J171" s="141"/>
      <c r="K171" s="141"/>
      <c r="L171" s="141" t="s">
        <v>351</v>
      </c>
      <c r="M171" s="141"/>
      <c r="N171" s="141"/>
      <c r="O171" s="141"/>
      <c r="P171" s="141"/>
      <c r="R171" s="143" t="s">
        <v>384</v>
      </c>
      <c r="S171" s="143"/>
      <c r="T171" s="143"/>
      <c r="U171" s="142">
        <v>2172.64</v>
      </c>
    </row>
    <row r="172" spans="2:21" x14ac:dyDescent="0.25">
      <c r="R172" s="143"/>
      <c r="S172" s="143"/>
      <c r="T172" s="143"/>
    </row>
    <row r="173" spans="2:21" x14ac:dyDescent="0.25">
      <c r="B173" s="140" t="s">
        <v>310</v>
      </c>
      <c r="C173" s="140"/>
      <c r="D173" s="140"/>
      <c r="E173" s="140"/>
      <c r="F173" s="140"/>
      <c r="G173" s="140"/>
      <c r="H173" s="140"/>
      <c r="I173" s="141" t="s">
        <v>385</v>
      </c>
      <c r="J173" s="141"/>
      <c r="K173" s="141"/>
      <c r="L173" s="141" t="s">
        <v>260</v>
      </c>
      <c r="M173" s="141"/>
      <c r="N173" s="141"/>
      <c r="O173" s="141"/>
      <c r="P173" s="141"/>
      <c r="R173" s="141" t="s">
        <v>386</v>
      </c>
      <c r="S173" s="141"/>
      <c r="T173" s="141"/>
      <c r="U173" s="142">
        <v>18.5</v>
      </c>
    </row>
    <row r="174" spans="2:21" x14ac:dyDescent="0.25">
      <c r="B174" s="140" t="s">
        <v>310</v>
      </c>
      <c r="C174" s="140"/>
      <c r="D174" s="140"/>
      <c r="E174" s="140"/>
      <c r="F174" s="140"/>
      <c r="G174" s="140"/>
      <c r="H174" s="140"/>
      <c r="I174" s="141" t="s">
        <v>387</v>
      </c>
      <c r="J174" s="141"/>
      <c r="K174" s="141"/>
      <c r="L174" s="141" t="s">
        <v>260</v>
      </c>
      <c r="M174" s="141"/>
      <c r="N174" s="141"/>
      <c r="O174" s="141"/>
      <c r="P174" s="141"/>
      <c r="R174" s="141" t="s">
        <v>386</v>
      </c>
      <c r="S174" s="141"/>
      <c r="T174" s="141"/>
      <c r="U174" s="142">
        <v>64.5</v>
      </c>
    </row>
    <row r="175" spans="2:21" x14ac:dyDescent="0.25">
      <c r="B175" s="140" t="s">
        <v>312</v>
      </c>
      <c r="C175" s="140"/>
      <c r="D175" s="140"/>
      <c r="E175" s="140"/>
      <c r="F175" s="140"/>
      <c r="G175" s="140"/>
      <c r="H175" s="140"/>
      <c r="I175" s="141" t="s">
        <v>388</v>
      </c>
      <c r="J175" s="141"/>
      <c r="K175" s="141"/>
      <c r="L175" s="141" t="s">
        <v>389</v>
      </c>
      <c r="M175" s="141"/>
      <c r="N175" s="141"/>
      <c r="O175" s="141"/>
      <c r="P175" s="141"/>
      <c r="R175" s="141" t="s">
        <v>390</v>
      </c>
      <c r="S175" s="141"/>
      <c r="T175" s="141"/>
      <c r="U175" s="142">
        <v>26.35</v>
      </c>
    </row>
    <row r="176" spans="2:21" x14ac:dyDescent="0.25">
      <c r="B176" s="140" t="s">
        <v>338</v>
      </c>
      <c r="C176" s="140"/>
      <c r="D176" s="140"/>
      <c r="E176" s="140"/>
      <c r="F176" s="140"/>
      <c r="G176" s="140"/>
      <c r="H176" s="140"/>
      <c r="I176" s="141" t="s">
        <v>363</v>
      </c>
      <c r="J176" s="141"/>
      <c r="K176" s="141"/>
      <c r="L176" s="141" t="s">
        <v>366</v>
      </c>
      <c r="M176" s="141"/>
      <c r="N176" s="141"/>
      <c r="O176" s="141"/>
      <c r="P176" s="141"/>
      <c r="R176" s="143" t="s">
        <v>380</v>
      </c>
      <c r="S176" s="143"/>
      <c r="T176" s="143"/>
      <c r="U176" s="142">
        <v>534.87</v>
      </c>
    </row>
    <row r="177" spans="1:22" x14ac:dyDescent="0.25">
      <c r="R177" s="143"/>
      <c r="S177" s="143"/>
      <c r="T177" s="143"/>
    </row>
    <row r="178" spans="1:22" x14ac:dyDescent="0.25">
      <c r="B178" s="140" t="s">
        <v>353</v>
      </c>
      <c r="C178" s="140"/>
      <c r="D178" s="140"/>
      <c r="E178" s="140"/>
      <c r="F178" s="140"/>
      <c r="G178" s="140"/>
      <c r="H178" s="140"/>
      <c r="I178" s="141" t="s">
        <v>365</v>
      </c>
      <c r="J178" s="141"/>
      <c r="K178" s="141"/>
      <c r="L178" s="141" t="s">
        <v>366</v>
      </c>
      <c r="M178" s="141"/>
      <c r="N178" s="141"/>
      <c r="O178" s="141"/>
      <c r="P178" s="141"/>
      <c r="R178" s="141" t="s">
        <v>367</v>
      </c>
      <c r="S178" s="141"/>
      <c r="T178" s="141"/>
      <c r="U178" s="142">
        <v>49.25</v>
      </c>
    </row>
    <row r="179" spans="1:22" x14ac:dyDescent="0.25">
      <c r="B179" s="140" t="s">
        <v>270</v>
      </c>
      <c r="C179" s="140"/>
      <c r="D179" s="140"/>
      <c r="E179" s="140"/>
      <c r="F179" s="140"/>
      <c r="G179" s="140"/>
      <c r="H179" s="140"/>
      <c r="I179" s="143" t="s">
        <v>391</v>
      </c>
      <c r="J179" s="143"/>
      <c r="K179" s="143"/>
      <c r="L179" s="141" t="s">
        <v>221</v>
      </c>
      <c r="M179" s="141"/>
      <c r="N179" s="141"/>
      <c r="O179" s="141"/>
      <c r="P179" s="141"/>
      <c r="R179" s="141" t="s">
        <v>392</v>
      </c>
      <c r="S179" s="141"/>
      <c r="T179" s="141"/>
      <c r="U179" s="142">
        <v>30</v>
      </c>
    </row>
    <row r="180" spans="1:22" x14ac:dyDescent="0.25">
      <c r="I180" s="143"/>
      <c r="J180" s="143"/>
      <c r="K180" s="143"/>
    </row>
    <row r="181" spans="1:22" x14ac:dyDescent="0.25">
      <c r="B181" s="140" t="s">
        <v>273</v>
      </c>
      <c r="C181" s="140"/>
      <c r="D181" s="140"/>
      <c r="E181" s="140"/>
      <c r="F181" s="140"/>
      <c r="G181" s="140"/>
      <c r="H181" s="140"/>
      <c r="I181" s="141" t="s">
        <v>365</v>
      </c>
      <c r="J181" s="141"/>
      <c r="K181" s="141"/>
      <c r="L181" s="141" t="s">
        <v>366</v>
      </c>
      <c r="M181" s="141"/>
      <c r="N181" s="141"/>
      <c r="O181" s="141"/>
      <c r="P181" s="141"/>
      <c r="R181" s="141" t="s">
        <v>367</v>
      </c>
      <c r="S181" s="141"/>
      <c r="T181" s="141"/>
      <c r="U181" s="142">
        <v>49.25</v>
      </c>
    </row>
    <row r="182" spans="1:22" x14ac:dyDescent="0.25">
      <c r="B182" s="140" t="s">
        <v>273</v>
      </c>
      <c r="C182" s="140"/>
      <c r="D182" s="140"/>
      <c r="E182" s="140"/>
      <c r="F182" s="140"/>
      <c r="G182" s="140"/>
      <c r="H182" s="140"/>
      <c r="I182" s="141" t="s">
        <v>363</v>
      </c>
      <c r="J182" s="141"/>
      <c r="K182" s="141"/>
      <c r="L182" s="141" t="s">
        <v>351</v>
      </c>
      <c r="M182" s="141"/>
      <c r="N182" s="141"/>
      <c r="O182" s="141"/>
      <c r="P182" s="141"/>
      <c r="R182" s="143" t="s">
        <v>393</v>
      </c>
      <c r="S182" s="143"/>
      <c r="T182" s="143"/>
      <c r="U182" s="142">
        <v>116.71</v>
      </c>
    </row>
    <row r="183" spans="1:22" x14ac:dyDescent="0.25">
      <c r="R183" s="143"/>
      <c r="S183" s="143"/>
      <c r="T183" s="143"/>
    </row>
    <row r="184" spans="1:22" x14ac:dyDescent="0.25">
      <c r="B184" s="140" t="s">
        <v>237</v>
      </c>
      <c r="C184" s="140"/>
      <c r="D184" s="140"/>
      <c r="E184" s="140"/>
      <c r="F184" s="140"/>
      <c r="G184" s="140"/>
      <c r="H184" s="140"/>
      <c r="I184" s="141" t="s">
        <v>394</v>
      </c>
      <c r="J184" s="141"/>
      <c r="K184" s="141"/>
      <c r="L184" s="141" t="s">
        <v>260</v>
      </c>
      <c r="M184" s="141"/>
      <c r="N184" s="141"/>
      <c r="O184" s="141"/>
      <c r="P184" s="141"/>
      <c r="R184" s="141" t="s">
        <v>372</v>
      </c>
      <c r="S184" s="141"/>
      <c r="T184" s="141"/>
      <c r="U184" s="142">
        <v>108.87</v>
      </c>
    </row>
    <row r="185" spans="1:22" x14ac:dyDescent="0.25">
      <c r="B185" s="140" t="s">
        <v>237</v>
      </c>
      <c r="C185" s="140"/>
      <c r="D185" s="140"/>
      <c r="E185" s="140"/>
      <c r="F185" s="140"/>
      <c r="G185" s="140"/>
      <c r="H185" s="140"/>
      <c r="I185" s="141" t="s">
        <v>383</v>
      </c>
      <c r="J185" s="141"/>
      <c r="K185" s="141"/>
      <c r="L185" s="141" t="s">
        <v>366</v>
      </c>
      <c r="M185" s="141"/>
      <c r="N185" s="141"/>
      <c r="O185" s="141"/>
      <c r="P185" s="141"/>
      <c r="R185" s="143" t="s">
        <v>395</v>
      </c>
      <c r="S185" s="143"/>
      <c r="T185" s="143"/>
      <c r="U185" s="142">
        <v>-139.54</v>
      </c>
    </row>
    <row r="186" spans="1:22" x14ac:dyDescent="0.25">
      <c r="R186" s="143"/>
      <c r="S186" s="143"/>
      <c r="T186" s="143"/>
    </row>
    <row r="187" spans="1:22" x14ac:dyDescent="0.25">
      <c r="B187" s="140" t="s">
        <v>242</v>
      </c>
      <c r="C187" s="140"/>
      <c r="D187" s="140"/>
      <c r="E187" s="140"/>
      <c r="F187" s="140"/>
      <c r="G187" s="140"/>
      <c r="H187" s="140"/>
      <c r="I187" s="141" t="s">
        <v>396</v>
      </c>
      <c r="J187" s="141"/>
      <c r="K187" s="141"/>
      <c r="L187" s="141" t="s">
        <v>260</v>
      </c>
      <c r="M187" s="141"/>
      <c r="N187" s="141"/>
      <c r="O187" s="141"/>
      <c r="P187" s="141"/>
      <c r="R187" s="141" t="s">
        <v>386</v>
      </c>
      <c r="S187" s="141"/>
      <c r="T187" s="141"/>
      <c r="U187" s="142">
        <v>18.989999999999998</v>
      </c>
    </row>
    <row r="188" spans="1:22" ht="6" customHeight="1" x14ac:dyDescent="0.25"/>
    <row r="189" spans="1:22" x14ac:dyDescent="0.25">
      <c r="D189" s="144" t="s">
        <v>2</v>
      </c>
      <c r="F189" s="144" t="s">
        <v>2</v>
      </c>
      <c r="H189" s="144" t="s">
        <v>2</v>
      </c>
      <c r="O189" s="145" t="s">
        <v>360</v>
      </c>
      <c r="P189" s="145"/>
      <c r="Q189" s="145"/>
      <c r="R189" s="145"/>
      <c r="S189" s="145"/>
      <c r="U189" s="146">
        <v>7459.08</v>
      </c>
    </row>
    <row r="190" spans="1:22" ht="101.25" customHeight="1" x14ac:dyDescent="0.25"/>
    <row r="191" spans="1:22" ht="11.25" customHeight="1" x14ac:dyDescent="0.25"/>
    <row r="192" spans="1:22" ht="13.5" customHeight="1" x14ac:dyDescent="0.25">
      <c r="A192" s="143" t="s">
        <v>295</v>
      </c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P192" s="147" t="s">
        <v>397</v>
      </c>
      <c r="Q192" s="147"/>
      <c r="R192" s="147"/>
      <c r="S192" s="147"/>
      <c r="T192" s="147"/>
      <c r="U192" s="147"/>
      <c r="V192" s="147"/>
    </row>
    <row r="193" spans="1:21" ht="20.25" customHeight="1" x14ac:dyDescent="0.25">
      <c r="A193" s="148" t="s">
        <v>297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</row>
    <row r="194" spans="1:21" ht="7.5" customHeight="1" x14ac:dyDescent="0.25"/>
    <row r="195" spans="1:21" x14ac:dyDescent="0.25">
      <c r="A195" s="139" t="s">
        <v>398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</row>
    <row r="196" spans="1:21" ht="6" customHeight="1" x14ac:dyDescent="0.25"/>
    <row r="197" spans="1:21" x14ac:dyDescent="0.25">
      <c r="B197" s="140" t="s">
        <v>399</v>
      </c>
      <c r="C197" s="140"/>
      <c r="D197" s="140"/>
      <c r="E197" s="140"/>
      <c r="F197" s="140"/>
      <c r="G197" s="140"/>
      <c r="H197" s="140"/>
      <c r="I197" s="141" t="s">
        <v>400</v>
      </c>
      <c r="J197" s="141"/>
      <c r="K197" s="141"/>
      <c r="L197" s="141" t="s">
        <v>225</v>
      </c>
      <c r="M197" s="141"/>
      <c r="N197" s="141"/>
      <c r="O197" s="141"/>
      <c r="P197" s="141"/>
      <c r="R197" s="143" t="s">
        <v>401</v>
      </c>
      <c r="S197" s="143"/>
      <c r="T197" s="143"/>
      <c r="U197" s="142">
        <v>68.180000000000007</v>
      </c>
    </row>
    <row r="198" spans="1:21" x14ac:dyDescent="0.25">
      <c r="R198" s="143"/>
      <c r="S198" s="143"/>
      <c r="T198" s="143"/>
    </row>
    <row r="199" spans="1:21" x14ac:dyDescent="0.25">
      <c r="R199" s="143"/>
      <c r="S199" s="143"/>
      <c r="T199" s="143"/>
    </row>
    <row r="200" spans="1:21" x14ac:dyDescent="0.25">
      <c r="B200" s="140" t="s">
        <v>253</v>
      </c>
      <c r="C200" s="140"/>
      <c r="D200" s="140"/>
      <c r="E200" s="140"/>
      <c r="F200" s="140"/>
      <c r="G200" s="140"/>
      <c r="H200" s="140"/>
      <c r="I200" s="141" t="s">
        <v>402</v>
      </c>
      <c r="J200" s="141"/>
      <c r="K200" s="141"/>
      <c r="L200" s="141" t="s">
        <v>221</v>
      </c>
      <c r="M200" s="141"/>
      <c r="N200" s="141"/>
      <c r="O200" s="141"/>
      <c r="P200" s="141"/>
      <c r="R200" s="143" t="s">
        <v>403</v>
      </c>
      <c r="S200" s="143"/>
      <c r="T200" s="143"/>
      <c r="U200" s="142">
        <v>350</v>
      </c>
    </row>
    <row r="201" spans="1:21" x14ac:dyDescent="0.25">
      <c r="R201" s="143"/>
      <c r="S201" s="143"/>
      <c r="T201" s="143"/>
    </row>
    <row r="202" spans="1:21" x14ac:dyDescent="0.25">
      <c r="B202" s="140" t="s">
        <v>253</v>
      </c>
      <c r="C202" s="140"/>
      <c r="D202" s="140"/>
      <c r="E202" s="140"/>
      <c r="F202" s="140"/>
      <c r="G202" s="140"/>
      <c r="H202" s="140"/>
      <c r="I202" s="141" t="s">
        <v>402</v>
      </c>
      <c r="J202" s="141"/>
      <c r="K202" s="141"/>
      <c r="L202" s="141" t="s">
        <v>221</v>
      </c>
      <c r="M202" s="141"/>
      <c r="N202" s="141"/>
      <c r="O202" s="141"/>
      <c r="P202" s="141"/>
      <c r="R202" s="143" t="s">
        <v>404</v>
      </c>
      <c r="S202" s="143"/>
      <c r="T202" s="143"/>
      <c r="U202" s="142">
        <v>350</v>
      </c>
    </row>
    <row r="203" spans="1:21" x14ac:dyDescent="0.25">
      <c r="R203" s="143"/>
      <c r="S203" s="143"/>
      <c r="T203" s="143"/>
    </row>
    <row r="204" spans="1:21" x14ac:dyDescent="0.25">
      <c r="B204" s="140" t="s">
        <v>223</v>
      </c>
      <c r="C204" s="140"/>
      <c r="D204" s="140"/>
      <c r="E204" s="140"/>
      <c r="F204" s="140"/>
      <c r="G204" s="140"/>
      <c r="H204" s="140"/>
      <c r="I204" s="141" t="s">
        <v>405</v>
      </c>
      <c r="J204" s="141"/>
      <c r="K204" s="141"/>
      <c r="L204" s="141" t="s">
        <v>244</v>
      </c>
      <c r="M204" s="141"/>
      <c r="N204" s="141"/>
      <c r="O204" s="141"/>
      <c r="P204" s="141"/>
      <c r="R204" s="143" t="s">
        <v>406</v>
      </c>
      <c r="S204" s="143"/>
      <c r="T204" s="143"/>
      <c r="U204" s="142">
        <v>75</v>
      </c>
    </row>
    <row r="205" spans="1:21" x14ac:dyDescent="0.25">
      <c r="R205" s="143"/>
      <c r="S205" s="143"/>
      <c r="T205" s="143"/>
    </row>
    <row r="206" spans="1:21" x14ac:dyDescent="0.25">
      <c r="R206" s="143"/>
      <c r="S206" s="143"/>
      <c r="T206" s="143"/>
    </row>
    <row r="207" spans="1:21" x14ac:dyDescent="0.25">
      <c r="B207" s="140" t="s">
        <v>326</v>
      </c>
      <c r="C207" s="140"/>
      <c r="D207" s="140"/>
      <c r="E207" s="140"/>
      <c r="F207" s="140"/>
      <c r="G207" s="140"/>
      <c r="H207" s="140"/>
      <c r="I207" s="141" t="s">
        <v>407</v>
      </c>
      <c r="J207" s="141"/>
      <c r="K207" s="141"/>
      <c r="L207" s="141" t="s">
        <v>248</v>
      </c>
      <c r="M207" s="141"/>
      <c r="N207" s="141"/>
      <c r="O207" s="141"/>
      <c r="P207" s="141"/>
      <c r="R207" s="143" t="s">
        <v>408</v>
      </c>
      <c r="S207" s="143"/>
      <c r="T207" s="143"/>
      <c r="U207" s="142">
        <v>338.3</v>
      </c>
    </row>
    <row r="208" spans="1:21" x14ac:dyDescent="0.25">
      <c r="R208" s="143"/>
      <c r="S208" s="143"/>
      <c r="T208" s="143"/>
    </row>
    <row r="209" spans="2:21" x14ac:dyDescent="0.25">
      <c r="B209" s="140" t="s">
        <v>326</v>
      </c>
      <c r="C209" s="140"/>
      <c r="D209" s="140"/>
      <c r="E209" s="140"/>
      <c r="F209" s="140"/>
      <c r="G209" s="140"/>
      <c r="H209" s="140"/>
      <c r="I209" s="141" t="s">
        <v>409</v>
      </c>
      <c r="J209" s="141"/>
      <c r="K209" s="141"/>
      <c r="L209" s="141" t="s">
        <v>221</v>
      </c>
      <c r="M209" s="141"/>
      <c r="N209" s="141"/>
      <c r="O209" s="141"/>
      <c r="P209" s="141"/>
      <c r="R209" s="143" t="s">
        <v>410</v>
      </c>
      <c r="S209" s="143"/>
      <c r="T209" s="143"/>
      <c r="U209" s="142">
        <v>69</v>
      </c>
    </row>
    <row r="210" spans="2:21" x14ac:dyDescent="0.25">
      <c r="R210" s="143"/>
      <c r="S210" s="143"/>
      <c r="T210" s="143"/>
    </row>
    <row r="211" spans="2:21" x14ac:dyDescent="0.25">
      <c r="R211" s="143"/>
      <c r="S211" s="143"/>
      <c r="T211" s="143"/>
    </row>
    <row r="212" spans="2:21" x14ac:dyDescent="0.25">
      <c r="B212" s="140" t="s">
        <v>326</v>
      </c>
      <c r="C212" s="140"/>
      <c r="D212" s="140"/>
      <c r="E212" s="140"/>
      <c r="F212" s="140"/>
      <c r="G212" s="140"/>
      <c r="H212" s="140"/>
      <c r="I212" s="141" t="s">
        <v>411</v>
      </c>
      <c r="J212" s="141"/>
      <c r="K212" s="141"/>
      <c r="L212" s="141" t="s">
        <v>248</v>
      </c>
      <c r="M212" s="141"/>
      <c r="N212" s="141"/>
      <c r="O212" s="141"/>
      <c r="P212" s="141"/>
      <c r="R212" s="143" t="s">
        <v>412</v>
      </c>
      <c r="S212" s="143"/>
      <c r="T212" s="143"/>
      <c r="U212" s="142">
        <v>179.27</v>
      </c>
    </row>
    <row r="213" spans="2:21" x14ac:dyDescent="0.25">
      <c r="R213" s="143"/>
      <c r="S213" s="143"/>
      <c r="T213" s="143"/>
    </row>
    <row r="214" spans="2:21" x14ac:dyDescent="0.25">
      <c r="B214" s="140" t="s">
        <v>290</v>
      </c>
      <c r="C214" s="140"/>
      <c r="D214" s="140"/>
      <c r="E214" s="140"/>
      <c r="F214" s="140"/>
      <c r="G214" s="140"/>
      <c r="H214" s="140"/>
      <c r="I214" s="141" t="s">
        <v>413</v>
      </c>
      <c r="J214" s="141"/>
      <c r="K214" s="141"/>
      <c r="L214" s="141" t="s">
        <v>260</v>
      </c>
      <c r="M214" s="141"/>
      <c r="N214" s="141"/>
      <c r="O214" s="141"/>
      <c r="P214" s="141"/>
      <c r="R214" s="143" t="s">
        <v>414</v>
      </c>
      <c r="S214" s="143"/>
      <c r="T214" s="143"/>
      <c r="U214" s="142">
        <v>81.040000000000006</v>
      </c>
    </row>
    <row r="215" spans="2:21" x14ac:dyDescent="0.25">
      <c r="R215" s="143"/>
      <c r="S215" s="143"/>
      <c r="T215" s="143"/>
    </row>
    <row r="216" spans="2:21" x14ac:dyDescent="0.25">
      <c r="B216" s="140" t="s">
        <v>290</v>
      </c>
      <c r="C216" s="140"/>
      <c r="D216" s="140"/>
      <c r="E216" s="140"/>
      <c r="F216" s="140"/>
      <c r="G216" s="140"/>
      <c r="H216" s="140"/>
      <c r="I216" s="141" t="s">
        <v>415</v>
      </c>
      <c r="J216" s="141"/>
      <c r="K216" s="141"/>
      <c r="L216" s="141" t="s">
        <v>248</v>
      </c>
      <c r="M216" s="141"/>
      <c r="N216" s="141"/>
      <c r="O216" s="141"/>
      <c r="P216" s="141"/>
      <c r="R216" s="143" t="s">
        <v>416</v>
      </c>
      <c r="S216" s="143"/>
      <c r="T216" s="143"/>
      <c r="U216" s="142">
        <v>47.48</v>
      </c>
    </row>
    <row r="217" spans="2:21" x14ac:dyDescent="0.25">
      <c r="R217" s="143"/>
      <c r="S217" s="143"/>
      <c r="T217" s="143"/>
    </row>
    <row r="218" spans="2:21" x14ac:dyDescent="0.25">
      <c r="B218" s="140" t="s">
        <v>233</v>
      </c>
      <c r="C218" s="140"/>
      <c r="D218" s="140"/>
      <c r="E218" s="140"/>
      <c r="F218" s="140"/>
      <c r="G218" s="140"/>
      <c r="H218" s="140"/>
      <c r="I218" s="141" t="s">
        <v>417</v>
      </c>
      <c r="J218" s="141"/>
      <c r="K218" s="141"/>
      <c r="L218" s="141" t="s">
        <v>248</v>
      </c>
      <c r="M218" s="141"/>
      <c r="N218" s="141"/>
      <c r="O218" s="141"/>
      <c r="P218" s="141"/>
      <c r="R218" s="143" t="s">
        <v>418</v>
      </c>
      <c r="S218" s="143"/>
      <c r="T218" s="143"/>
      <c r="U218" s="142">
        <v>77.27</v>
      </c>
    </row>
    <row r="219" spans="2:21" x14ac:dyDescent="0.25">
      <c r="R219" s="143"/>
      <c r="S219" s="143"/>
      <c r="T219" s="143"/>
    </row>
    <row r="220" spans="2:21" x14ac:dyDescent="0.25">
      <c r="B220" s="140" t="s">
        <v>233</v>
      </c>
      <c r="C220" s="140"/>
      <c r="D220" s="140"/>
      <c r="E220" s="140"/>
      <c r="F220" s="140"/>
      <c r="G220" s="140"/>
      <c r="H220" s="140"/>
      <c r="I220" s="141" t="s">
        <v>340</v>
      </c>
      <c r="J220" s="141"/>
      <c r="K220" s="141"/>
      <c r="L220" s="141" t="s">
        <v>260</v>
      </c>
      <c r="M220" s="141"/>
      <c r="N220" s="141"/>
      <c r="O220" s="141"/>
      <c r="P220" s="141"/>
      <c r="R220" s="143" t="s">
        <v>419</v>
      </c>
      <c r="S220" s="143"/>
      <c r="T220" s="143"/>
      <c r="U220" s="142">
        <v>194.99</v>
      </c>
    </row>
    <row r="221" spans="2:21" x14ac:dyDescent="0.25">
      <c r="R221" s="143"/>
      <c r="S221" s="143"/>
      <c r="T221" s="143"/>
    </row>
    <row r="222" spans="2:21" x14ac:dyDescent="0.25">
      <c r="B222" s="140" t="s">
        <v>268</v>
      </c>
      <c r="C222" s="140"/>
      <c r="D222" s="140"/>
      <c r="E222" s="140"/>
      <c r="F222" s="140"/>
      <c r="G222" s="140"/>
      <c r="H222" s="140"/>
      <c r="I222" s="141" t="s">
        <v>420</v>
      </c>
      <c r="J222" s="141"/>
      <c r="K222" s="141"/>
      <c r="L222" s="141" t="s">
        <v>421</v>
      </c>
      <c r="M222" s="141"/>
      <c r="N222" s="141"/>
      <c r="O222" s="141"/>
      <c r="P222" s="141"/>
      <c r="R222" s="143" t="s">
        <v>422</v>
      </c>
      <c r="S222" s="143"/>
      <c r="T222" s="143"/>
      <c r="U222" s="142">
        <v>37.31</v>
      </c>
    </row>
    <row r="223" spans="2:21" x14ac:dyDescent="0.25">
      <c r="R223" s="143"/>
      <c r="S223" s="143"/>
      <c r="T223" s="143"/>
    </row>
    <row r="224" spans="2:21" x14ac:dyDescent="0.25">
      <c r="B224" s="140" t="s">
        <v>268</v>
      </c>
      <c r="C224" s="140"/>
      <c r="D224" s="140"/>
      <c r="E224" s="140"/>
      <c r="F224" s="140"/>
      <c r="G224" s="140"/>
      <c r="H224" s="140"/>
      <c r="I224" s="141" t="s">
        <v>423</v>
      </c>
      <c r="J224" s="141"/>
      <c r="K224" s="141"/>
      <c r="L224" s="141" t="s">
        <v>248</v>
      </c>
      <c r="M224" s="141"/>
      <c r="N224" s="141"/>
      <c r="O224" s="141"/>
      <c r="P224" s="141"/>
      <c r="R224" s="143" t="s">
        <v>424</v>
      </c>
      <c r="S224" s="143"/>
      <c r="T224" s="143"/>
      <c r="U224" s="142">
        <v>12.4</v>
      </c>
    </row>
    <row r="225" spans="2:21" x14ac:dyDescent="0.25">
      <c r="R225" s="143"/>
      <c r="S225" s="143"/>
      <c r="T225" s="143"/>
    </row>
    <row r="226" spans="2:21" x14ac:dyDescent="0.25">
      <c r="B226" s="140" t="s">
        <v>268</v>
      </c>
      <c r="C226" s="140"/>
      <c r="D226" s="140"/>
      <c r="E226" s="140"/>
      <c r="F226" s="140"/>
      <c r="G226" s="140"/>
      <c r="H226" s="140"/>
      <c r="I226" s="141" t="s">
        <v>417</v>
      </c>
      <c r="J226" s="141"/>
      <c r="K226" s="141"/>
      <c r="L226" s="141" t="s">
        <v>248</v>
      </c>
      <c r="M226" s="141"/>
      <c r="N226" s="141"/>
      <c r="O226" s="141"/>
      <c r="P226" s="141"/>
      <c r="R226" s="143" t="s">
        <v>425</v>
      </c>
      <c r="S226" s="143"/>
      <c r="T226" s="143"/>
      <c r="U226" s="142">
        <v>-13.42</v>
      </c>
    </row>
    <row r="227" spans="2:21" x14ac:dyDescent="0.25">
      <c r="R227" s="143"/>
      <c r="S227" s="143"/>
      <c r="T227" s="143"/>
    </row>
    <row r="228" spans="2:21" x14ac:dyDescent="0.25">
      <c r="B228" s="140" t="s">
        <v>312</v>
      </c>
      <c r="C228" s="140"/>
      <c r="D228" s="140"/>
      <c r="E228" s="140"/>
      <c r="F228" s="140"/>
      <c r="G228" s="140"/>
      <c r="H228" s="140"/>
      <c r="I228" s="141" t="s">
        <v>426</v>
      </c>
      <c r="J228" s="141"/>
      <c r="K228" s="141"/>
      <c r="L228" s="141" t="s">
        <v>240</v>
      </c>
      <c r="M228" s="141"/>
      <c r="N228" s="141"/>
      <c r="O228" s="141"/>
      <c r="P228" s="141"/>
      <c r="R228" s="143" t="s">
        <v>427</v>
      </c>
      <c r="S228" s="143"/>
      <c r="T228" s="143"/>
      <c r="U228" s="142">
        <v>73.16</v>
      </c>
    </row>
    <row r="229" spans="2:21" x14ac:dyDescent="0.25">
      <c r="R229" s="143"/>
      <c r="S229" s="143"/>
      <c r="T229" s="143"/>
    </row>
    <row r="230" spans="2:21" x14ac:dyDescent="0.25">
      <c r="B230" s="140" t="s">
        <v>312</v>
      </c>
      <c r="C230" s="140"/>
      <c r="D230" s="140"/>
      <c r="E230" s="140"/>
      <c r="F230" s="140"/>
      <c r="G230" s="140"/>
      <c r="H230" s="140"/>
      <c r="I230" s="141" t="s">
        <v>428</v>
      </c>
      <c r="J230" s="141"/>
      <c r="K230" s="141"/>
      <c r="L230" s="141" t="s">
        <v>225</v>
      </c>
      <c r="M230" s="141"/>
      <c r="N230" s="141"/>
      <c r="O230" s="141"/>
      <c r="P230" s="141"/>
      <c r="R230" s="141" t="s">
        <v>429</v>
      </c>
      <c r="S230" s="141"/>
      <c r="T230" s="141"/>
      <c r="U230" s="142">
        <v>408.4</v>
      </c>
    </row>
    <row r="231" spans="2:21" x14ac:dyDescent="0.25">
      <c r="B231" s="140" t="s">
        <v>312</v>
      </c>
      <c r="C231" s="140"/>
      <c r="D231" s="140"/>
      <c r="E231" s="140"/>
      <c r="F231" s="140"/>
      <c r="G231" s="140"/>
      <c r="H231" s="140"/>
      <c r="I231" s="141" t="s">
        <v>430</v>
      </c>
      <c r="J231" s="141"/>
      <c r="K231" s="141"/>
      <c r="L231" s="141" t="s">
        <v>240</v>
      </c>
      <c r="M231" s="141"/>
      <c r="N231" s="141"/>
      <c r="O231" s="141"/>
      <c r="P231" s="141"/>
      <c r="R231" s="143" t="s">
        <v>431</v>
      </c>
      <c r="S231" s="143"/>
      <c r="T231" s="143"/>
      <c r="U231" s="142">
        <v>16.98</v>
      </c>
    </row>
    <row r="232" spans="2:21" x14ac:dyDescent="0.25">
      <c r="R232" s="143"/>
      <c r="S232" s="143"/>
      <c r="T232" s="143"/>
    </row>
    <row r="233" spans="2:21" x14ac:dyDescent="0.25">
      <c r="B233" s="140" t="s">
        <v>270</v>
      </c>
      <c r="C233" s="140"/>
      <c r="D233" s="140"/>
      <c r="E233" s="140"/>
      <c r="F233" s="140"/>
      <c r="G233" s="140"/>
      <c r="H233" s="140"/>
      <c r="I233" s="141" t="s">
        <v>432</v>
      </c>
      <c r="J233" s="141"/>
      <c r="K233" s="141"/>
      <c r="L233" s="141" t="s">
        <v>225</v>
      </c>
      <c r="M233" s="141"/>
      <c r="N233" s="141"/>
      <c r="O233" s="141"/>
      <c r="P233" s="141"/>
      <c r="R233" s="143" t="s">
        <v>433</v>
      </c>
      <c r="S233" s="143"/>
      <c r="T233" s="143"/>
      <c r="U233" s="142">
        <v>-5.4</v>
      </c>
    </row>
    <row r="234" spans="2:21" x14ac:dyDescent="0.25">
      <c r="R234" s="143"/>
      <c r="S234" s="143"/>
      <c r="T234" s="143"/>
    </row>
    <row r="235" spans="2:21" x14ac:dyDescent="0.25">
      <c r="B235" s="140" t="s">
        <v>270</v>
      </c>
      <c r="C235" s="140"/>
      <c r="D235" s="140"/>
      <c r="E235" s="140"/>
      <c r="F235" s="140"/>
      <c r="G235" s="140"/>
      <c r="H235" s="140"/>
      <c r="I235" s="141" t="s">
        <v>434</v>
      </c>
      <c r="J235" s="141"/>
      <c r="K235" s="141"/>
      <c r="L235" s="141" t="s">
        <v>244</v>
      </c>
      <c r="M235" s="141"/>
      <c r="N235" s="141"/>
      <c r="O235" s="141"/>
      <c r="P235" s="141"/>
      <c r="R235" s="143" t="s">
        <v>435</v>
      </c>
      <c r="S235" s="143"/>
      <c r="T235" s="143"/>
      <c r="U235" s="142">
        <v>475</v>
      </c>
    </row>
    <row r="236" spans="2:21" x14ac:dyDescent="0.25">
      <c r="R236" s="143"/>
      <c r="S236" s="143"/>
      <c r="T236" s="143"/>
    </row>
    <row r="237" spans="2:21" x14ac:dyDescent="0.25">
      <c r="R237" s="143"/>
      <c r="S237" s="143"/>
      <c r="T237" s="143"/>
    </row>
    <row r="238" spans="2:21" x14ac:dyDescent="0.25">
      <c r="B238" s="140" t="s">
        <v>235</v>
      </c>
      <c r="C238" s="140"/>
      <c r="D238" s="140"/>
      <c r="E238" s="140"/>
      <c r="F238" s="140"/>
      <c r="G238" s="140"/>
      <c r="H238" s="140"/>
      <c r="I238" s="143" t="s">
        <v>436</v>
      </c>
      <c r="J238" s="143"/>
      <c r="K238" s="143"/>
      <c r="L238" s="141" t="s">
        <v>437</v>
      </c>
      <c r="M238" s="141"/>
      <c r="N238" s="141"/>
      <c r="O238" s="141"/>
      <c r="P238" s="141"/>
      <c r="R238" s="143" t="s">
        <v>438</v>
      </c>
      <c r="S238" s="143"/>
      <c r="T238" s="143"/>
      <c r="U238" s="142">
        <v>168</v>
      </c>
    </row>
    <row r="239" spans="2:21" x14ac:dyDescent="0.25">
      <c r="I239" s="143"/>
      <c r="J239" s="143"/>
      <c r="K239" s="143"/>
      <c r="R239" s="143"/>
      <c r="S239" s="143"/>
      <c r="T239" s="143"/>
    </row>
    <row r="240" spans="2:21" ht="6" customHeight="1" x14ac:dyDescent="0.25"/>
    <row r="241" spans="1:22" x14ac:dyDescent="0.25">
      <c r="D241" s="144" t="s">
        <v>2</v>
      </c>
      <c r="F241" s="144" t="s">
        <v>2</v>
      </c>
      <c r="H241" s="144" t="s">
        <v>2</v>
      </c>
      <c r="O241" s="145" t="s">
        <v>398</v>
      </c>
      <c r="P241" s="145"/>
      <c r="Q241" s="145"/>
      <c r="R241" s="145"/>
      <c r="S241" s="145"/>
      <c r="U241" s="146">
        <v>3002.96</v>
      </c>
    </row>
    <row r="242" spans="1:22" ht="147" customHeight="1" x14ac:dyDescent="0.25"/>
    <row r="243" spans="1:22" ht="11.25" customHeight="1" x14ac:dyDescent="0.25"/>
    <row r="244" spans="1:22" ht="13.5" customHeight="1" x14ac:dyDescent="0.25">
      <c r="A244" s="143" t="s">
        <v>295</v>
      </c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P244" s="147" t="s">
        <v>439</v>
      </c>
      <c r="Q244" s="147"/>
      <c r="R244" s="147"/>
      <c r="S244" s="147"/>
      <c r="T244" s="147"/>
      <c r="U244" s="147"/>
      <c r="V244" s="147"/>
    </row>
    <row r="245" spans="1:22" ht="20.25" customHeight="1" x14ac:dyDescent="0.25">
      <c r="A245" s="148" t="s">
        <v>297</v>
      </c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</row>
    <row r="246" spans="1:22" ht="7.5" customHeight="1" x14ac:dyDescent="0.25"/>
    <row r="247" spans="1:22" x14ac:dyDescent="0.25">
      <c r="A247" s="139" t="s">
        <v>440</v>
      </c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</row>
    <row r="248" spans="1:22" ht="6" customHeight="1" x14ac:dyDescent="0.25"/>
    <row r="249" spans="1:22" x14ac:dyDescent="0.25">
      <c r="B249" s="140" t="s">
        <v>399</v>
      </c>
      <c r="C249" s="140"/>
      <c r="D249" s="140"/>
      <c r="E249" s="140"/>
      <c r="F249" s="140"/>
      <c r="G249" s="140"/>
      <c r="H249" s="140"/>
      <c r="I249" s="141" t="s">
        <v>441</v>
      </c>
      <c r="J249" s="141"/>
      <c r="K249" s="141"/>
      <c r="L249" s="141" t="s">
        <v>442</v>
      </c>
      <c r="M249" s="141"/>
      <c r="N249" s="141"/>
      <c r="O249" s="141"/>
      <c r="P249" s="141"/>
      <c r="R249" s="141" t="s">
        <v>443</v>
      </c>
      <c r="S249" s="141"/>
      <c r="T249" s="141"/>
      <c r="U249" s="142">
        <v>5.88</v>
      </c>
    </row>
    <row r="250" spans="1:22" x14ac:dyDescent="0.25">
      <c r="B250" s="140" t="s">
        <v>349</v>
      </c>
      <c r="C250" s="140"/>
      <c r="D250" s="140"/>
      <c r="E250" s="140"/>
      <c r="F250" s="140"/>
      <c r="G250" s="140"/>
      <c r="H250" s="140"/>
      <c r="I250" s="141" t="s">
        <v>441</v>
      </c>
      <c r="J250" s="141"/>
      <c r="K250" s="141"/>
      <c r="L250" s="141" t="s">
        <v>442</v>
      </c>
      <c r="M250" s="141"/>
      <c r="N250" s="141"/>
      <c r="O250" s="141"/>
      <c r="P250" s="141"/>
      <c r="R250" s="141" t="s">
        <v>444</v>
      </c>
      <c r="S250" s="141"/>
      <c r="T250" s="141"/>
      <c r="U250" s="142">
        <v>327.38</v>
      </c>
    </row>
    <row r="251" spans="1:22" x14ac:dyDescent="0.25">
      <c r="B251" s="140" t="s">
        <v>349</v>
      </c>
      <c r="C251" s="140"/>
      <c r="D251" s="140"/>
      <c r="E251" s="140"/>
      <c r="F251" s="140"/>
      <c r="G251" s="140"/>
      <c r="H251" s="140"/>
      <c r="I251" s="141" t="s">
        <v>445</v>
      </c>
      <c r="J251" s="141"/>
      <c r="K251" s="141"/>
      <c r="L251" s="141" t="s">
        <v>446</v>
      </c>
      <c r="M251" s="141"/>
      <c r="N251" s="141"/>
      <c r="O251" s="141"/>
      <c r="P251" s="141"/>
      <c r="R251" s="141" t="s">
        <v>447</v>
      </c>
      <c r="S251" s="141"/>
      <c r="T251" s="141"/>
      <c r="U251" s="142">
        <v>81.14</v>
      </c>
    </row>
    <row r="252" spans="1:22" x14ac:dyDescent="0.25">
      <c r="B252" s="140" t="s">
        <v>349</v>
      </c>
      <c r="C252" s="140"/>
      <c r="D252" s="140"/>
      <c r="E252" s="140"/>
      <c r="F252" s="140"/>
      <c r="G252" s="140"/>
      <c r="H252" s="140"/>
      <c r="I252" s="141" t="s">
        <v>448</v>
      </c>
      <c r="J252" s="141"/>
      <c r="K252" s="141"/>
      <c r="L252" s="141" t="s">
        <v>449</v>
      </c>
      <c r="M252" s="141"/>
      <c r="N252" s="141"/>
      <c r="O252" s="141"/>
      <c r="P252" s="141"/>
      <c r="R252" s="141" t="s">
        <v>450</v>
      </c>
      <c r="S252" s="141"/>
      <c r="T252" s="141"/>
      <c r="U252" s="142">
        <v>23.37</v>
      </c>
    </row>
    <row r="253" spans="1:22" x14ac:dyDescent="0.25">
      <c r="B253" s="140" t="s">
        <v>349</v>
      </c>
      <c r="C253" s="140"/>
      <c r="D253" s="140"/>
      <c r="E253" s="140"/>
      <c r="F253" s="140"/>
      <c r="G253" s="140"/>
      <c r="H253" s="140"/>
      <c r="I253" s="141" t="s">
        <v>451</v>
      </c>
      <c r="J253" s="141"/>
      <c r="K253" s="141"/>
      <c r="L253" s="141" t="s">
        <v>225</v>
      </c>
      <c r="M253" s="141"/>
      <c r="N253" s="141"/>
      <c r="O253" s="141"/>
      <c r="P253" s="141"/>
      <c r="R253" s="141" t="s">
        <v>452</v>
      </c>
      <c r="S253" s="141"/>
      <c r="T253" s="141"/>
      <c r="U253" s="142">
        <v>77.38</v>
      </c>
    </row>
    <row r="254" spans="1:22" x14ac:dyDescent="0.25">
      <c r="B254" s="140" t="s">
        <v>349</v>
      </c>
      <c r="C254" s="140"/>
      <c r="D254" s="140"/>
      <c r="E254" s="140"/>
      <c r="F254" s="140"/>
      <c r="G254" s="140"/>
      <c r="H254" s="140"/>
      <c r="I254" s="141" t="s">
        <v>434</v>
      </c>
      <c r="J254" s="141"/>
      <c r="K254" s="141"/>
      <c r="L254" s="141" t="s">
        <v>244</v>
      </c>
      <c r="M254" s="141"/>
      <c r="N254" s="141"/>
      <c r="O254" s="141"/>
      <c r="P254" s="141"/>
      <c r="R254" s="141" t="s">
        <v>453</v>
      </c>
      <c r="S254" s="141"/>
      <c r="T254" s="141"/>
      <c r="U254" s="142">
        <v>135</v>
      </c>
    </row>
    <row r="255" spans="1:22" x14ac:dyDescent="0.25">
      <c r="B255" s="140" t="s">
        <v>349</v>
      </c>
      <c r="C255" s="140"/>
      <c r="D255" s="140"/>
      <c r="E255" s="140"/>
      <c r="F255" s="140"/>
      <c r="G255" s="140"/>
      <c r="H255" s="140"/>
      <c r="I255" s="141" t="s">
        <v>454</v>
      </c>
      <c r="J255" s="141"/>
      <c r="K255" s="141"/>
      <c r="L255" s="141" t="s">
        <v>455</v>
      </c>
      <c r="M255" s="141"/>
      <c r="N255" s="141"/>
      <c r="O255" s="141"/>
      <c r="P255" s="141"/>
      <c r="R255" s="143" t="s">
        <v>456</v>
      </c>
      <c r="S255" s="143"/>
      <c r="T255" s="143"/>
      <c r="U255" s="142">
        <v>23.54</v>
      </c>
    </row>
    <row r="256" spans="1:22" x14ac:dyDescent="0.25">
      <c r="R256" s="143"/>
      <c r="S256" s="143"/>
      <c r="T256" s="143"/>
    </row>
    <row r="257" spans="2:21" x14ac:dyDescent="0.25">
      <c r="B257" s="140" t="s">
        <v>349</v>
      </c>
      <c r="C257" s="140"/>
      <c r="D257" s="140"/>
      <c r="E257" s="140"/>
      <c r="F257" s="140"/>
      <c r="G257" s="140"/>
      <c r="H257" s="140"/>
      <c r="I257" s="141" t="s">
        <v>457</v>
      </c>
      <c r="J257" s="141"/>
      <c r="K257" s="141"/>
      <c r="L257" s="141" t="s">
        <v>446</v>
      </c>
      <c r="M257" s="141"/>
      <c r="N257" s="141"/>
      <c r="O257" s="141"/>
      <c r="P257" s="141"/>
      <c r="R257" s="141" t="s">
        <v>458</v>
      </c>
      <c r="S257" s="141"/>
      <c r="T257" s="141"/>
      <c r="U257" s="142">
        <v>76.040000000000006</v>
      </c>
    </row>
    <row r="258" spans="2:21" x14ac:dyDescent="0.25">
      <c r="B258" s="140" t="s">
        <v>219</v>
      </c>
      <c r="C258" s="140"/>
      <c r="D258" s="140"/>
      <c r="E258" s="140"/>
      <c r="F258" s="140"/>
      <c r="G258" s="140"/>
      <c r="H258" s="140"/>
      <c r="I258" s="141" t="s">
        <v>459</v>
      </c>
      <c r="J258" s="141"/>
      <c r="K258" s="141"/>
      <c r="L258" s="141" t="s">
        <v>460</v>
      </c>
      <c r="M258" s="141"/>
      <c r="N258" s="141"/>
      <c r="O258" s="141"/>
      <c r="P258" s="141"/>
      <c r="R258" s="143" t="s">
        <v>461</v>
      </c>
      <c r="S258" s="143"/>
      <c r="T258" s="143"/>
      <c r="U258" s="142">
        <v>26.33</v>
      </c>
    </row>
    <row r="259" spans="2:21" x14ac:dyDescent="0.25">
      <c r="R259" s="143"/>
      <c r="S259" s="143"/>
      <c r="T259" s="143"/>
    </row>
    <row r="260" spans="2:21" x14ac:dyDescent="0.25">
      <c r="B260" s="140" t="s">
        <v>219</v>
      </c>
      <c r="C260" s="140"/>
      <c r="D260" s="140"/>
      <c r="E260" s="140"/>
      <c r="F260" s="140"/>
      <c r="G260" s="140"/>
      <c r="H260" s="140"/>
      <c r="I260" s="141" t="s">
        <v>462</v>
      </c>
      <c r="J260" s="141"/>
      <c r="K260" s="141"/>
      <c r="L260" s="141" t="s">
        <v>442</v>
      </c>
      <c r="M260" s="141"/>
      <c r="N260" s="141"/>
      <c r="O260" s="141"/>
      <c r="P260" s="141"/>
      <c r="R260" s="141" t="s">
        <v>444</v>
      </c>
      <c r="S260" s="141"/>
      <c r="T260" s="141"/>
      <c r="U260" s="142">
        <v>93.83</v>
      </c>
    </row>
    <row r="261" spans="2:21" x14ac:dyDescent="0.25">
      <c r="B261" s="140" t="s">
        <v>219</v>
      </c>
      <c r="C261" s="140"/>
      <c r="D261" s="140"/>
      <c r="E261" s="140"/>
      <c r="F261" s="140"/>
      <c r="G261" s="140"/>
      <c r="H261" s="140"/>
      <c r="I261" s="141" t="s">
        <v>463</v>
      </c>
      <c r="J261" s="141"/>
      <c r="K261" s="141"/>
      <c r="L261" s="141" t="s">
        <v>460</v>
      </c>
      <c r="M261" s="141"/>
      <c r="N261" s="141"/>
      <c r="O261" s="141"/>
      <c r="P261" s="141"/>
      <c r="R261" s="143" t="s">
        <v>464</v>
      </c>
      <c r="S261" s="143"/>
      <c r="T261" s="143"/>
      <c r="U261" s="142">
        <v>0.85</v>
      </c>
    </row>
    <row r="262" spans="2:21" x14ac:dyDescent="0.25">
      <c r="R262" s="143"/>
      <c r="S262" s="143"/>
      <c r="T262" s="143"/>
    </row>
    <row r="263" spans="2:21" x14ac:dyDescent="0.25">
      <c r="B263" s="140" t="s">
        <v>219</v>
      </c>
      <c r="C263" s="140"/>
      <c r="D263" s="140"/>
      <c r="E263" s="140"/>
      <c r="F263" s="140"/>
      <c r="G263" s="140"/>
      <c r="H263" s="140"/>
      <c r="I263" s="141" t="s">
        <v>463</v>
      </c>
      <c r="J263" s="141"/>
      <c r="K263" s="141"/>
      <c r="L263" s="141" t="s">
        <v>460</v>
      </c>
      <c r="M263" s="141"/>
      <c r="N263" s="141"/>
      <c r="O263" s="141"/>
      <c r="P263" s="141"/>
      <c r="R263" s="143" t="s">
        <v>464</v>
      </c>
      <c r="S263" s="143"/>
      <c r="T263" s="143"/>
      <c r="U263" s="142">
        <v>16.5</v>
      </c>
    </row>
    <row r="264" spans="2:21" x14ac:dyDescent="0.25">
      <c r="R264" s="143"/>
      <c r="S264" s="143"/>
      <c r="T264" s="143"/>
    </row>
    <row r="265" spans="2:21" x14ac:dyDescent="0.25">
      <c r="B265" s="140" t="s">
        <v>219</v>
      </c>
      <c r="C265" s="140"/>
      <c r="D265" s="140"/>
      <c r="E265" s="140"/>
      <c r="F265" s="140"/>
      <c r="G265" s="140"/>
      <c r="H265" s="140"/>
      <c r="I265" s="141" t="s">
        <v>459</v>
      </c>
      <c r="J265" s="141"/>
      <c r="K265" s="141"/>
      <c r="L265" s="141" t="s">
        <v>460</v>
      </c>
      <c r="M265" s="141"/>
      <c r="N265" s="141"/>
      <c r="O265" s="141"/>
      <c r="P265" s="141"/>
      <c r="R265" s="143" t="s">
        <v>465</v>
      </c>
      <c r="S265" s="143"/>
      <c r="T265" s="143"/>
      <c r="U265" s="142">
        <v>26.33</v>
      </c>
    </row>
    <row r="266" spans="2:21" x14ac:dyDescent="0.25">
      <c r="R266" s="143"/>
      <c r="S266" s="143"/>
      <c r="T266" s="143"/>
    </row>
    <row r="267" spans="2:21" x14ac:dyDescent="0.25">
      <c r="B267" s="140" t="s">
        <v>219</v>
      </c>
      <c r="C267" s="140"/>
      <c r="D267" s="140"/>
      <c r="E267" s="140"/>
      <c r="F267" s="140"/>
      <c r="G267" s="140"/>
      <c r="H267" s="140"/>
      <c r="I267" s="141" t="s">
        <v>466</v>
      </c>
      <c r="J267" s="141"/>
      <c r="K267" s="141"/>
      <c r="L267" s="141" t="s">
        <v>225</v>
      </c>
      <c r="M267" s="141"/>
      <c r="N267" s="141"/>
      <c r="O267" s="141"/>
      <c r="P267" s="141"/>
      <c r="R267" s="141" t="s">
        <v>467</v>
      </c>
      <c r="S267" s="141"/>
      <c r="T267" s="141"/>
      <c r="U267" s="142">
        <v>118.05</v>
      </c>
    </row>
    <row r="268" spans="2:21" x14ac:dyDescent="0.25">
      <c r="B268" s="140" t="s">
        <v>468</v>
      </c>
      <c r="C268" s="140"/>
      <c r="D268" s="140"/>
      <c r="E268" s="140"/>
      <c r="F268" s="140"/>
      <c r="G268" s="140"/>
      <c r="H268" s="140"/>
      <c r="I268" s="141" t="s">
        <v>469</v>
      </c>
      <c r="J268" s="141"/>
      <c r="K268" s="141"/>
      <c r="L268" s="141" t="s">
        <v>225</v>
      </c>
      <c r="M268" s="141"/>
      <c r="N268" s="141"/>
      <c r="O268" s="141"/>
      <c r="P268" s="141"/>
      <c r="R268" s="141" t="s">
        <v>470</v>
      </c>
      <c r="S268" s="141"/>
      <c r="T268" s="141"/>
      <c r="U268" s="142">
        <v>653.1</v>
      </c>
    </row>
    <row r="269" spans="2:21" x14ac:dyDescent="0.25">
      <c r="B269" s="140" t="s">
        <v>468</v>
      </c>
      <c r="C269" s="140"/>
      <c r="D269" s="140"/>
      <c r="E269" s="140"/>
      <c r="F269" s="140"/>
      <c r="G269" s="140"/>
      <c r="H269" s="140"/>
      <c r="I269" s="141" t="s">
        <v>459</v>
      </c>
      <c r="J269" s="141"/>
      <c r="K269" s="141"/>
      <c r="L269" s="141" t="s">
        <v>460</v>
      </c>
      <c r="M269" s="141"/>
      <c r="N269" s="141"/>
      <c r="O269" s="141"/>
      <c r="P269" s="141"/>
      <c r="R269" s="143" t="s">
        <v>471</v>
      </c>
      <c r="S269" s="143"/>
      <c r="T269" s="143"/>
      <c r="U269" s="142">
        <v>26.33</v>
      </c>
    </row>
    <row r="270" spans="2:21" x14ac:dyDescent="0.25">
      <c r="R270" s="143"/>
      <c r="S270" s="143"/>
      <c r="T270" s="143"/>
    </row>
    <row r="271" spans="2:21" x14ac:dyDescent="0.25">
      <c r="B271" s="140" t="s">
        <v>468</v>
      </c>
      <c r="C271" s="140"/>
      <c r="D271" s="140"/>
      <c r="E271" s="140"/>
      <c r="F271" s="140"/>
      <c r="G271" s="140"/>
      <c r="H271" s="140"/>
      <c r="I271" s="141" t="s">
        <v>459</v>
      </c>
      <c r="J271" s="141"/>
      <c r="K271" s="141"/>
      <c r="L271" s="141" t="s">
        <v>460</v>
      </c>
      <c r="M271" s="141"/>
      <c r="N271" s="141"/>
      <c r="O271" s="141"/>
      <c r="P271" s="141"/>
      <c r="R271" s="143" t="s">
        <v>472</v>
      </c>
      <c r="S271" s="143"/>
      <c r="T271" s="143"/>
      <c r="U271" s="142">
        <v>26.33</v>
      </c>
    </row>
    <row r="272" spans="2:21" x14ac:dyDescent="0.25">
      <c r="R272" s="143"/>
      <c r="S272" s="143"/>
      <c r="T272" s="143"/>
    </row>
    <row r="273" spans="2:21" x14ac:dyDescent="0.25">
      <c r="B273" s="140" t="s">
        <v>250</v>
      </c>
      <c r="C273" s="140"/>
      <c r="D273" s="140"/>
      <c r="E273" s="140"/>
      <c r="F273" s="140"/>
      <c r="G273" s="140"/>
      <c r="H273" s="140"/>
      <c r="I273" s="141" t="s">
        <v>473</v>
      </c>
      <c r="J273" s="141"/>
      <c r="K273" s="141"/>
      <c r="L273" s="141" t="s">
        <v>449</v>
      </c>
      <c r="M273" s="141"/>
      <c r="N273" s="141"/>
      <c r="O273" s="141"/>
      <c r="P273" s="141"/>
      <c r="R273" s="141" t="s">
        <v>474</v>
      </c>
      <c r="S273" s="141"/>
      <c r="T273" s="141"/>
      <c r="U273" s="142">
        <v>179.94</v>
      </c>
    </row>
    <row r="274" spans="2:21" x14ac:dyDescent="0.25">
      <c r="B274" s="140" t="s">
        <v>250</v>
      </c>
      <c r="C274" s="140"/>
      <c r="D274" s="140"/>
      <c r="E274" s="140"/>
      <c r="F274" s="140"/>
      <c r="G274" s="140"/>
      <c r="H274" s="140"/>
      <c r="I274" s="141" t="s">
        <v>475</v>
      </c>
      <c r="J274" s="141"/>
      <c r="K274" s="141"/>
      <c r="L274" s="141" t="s">
        <v>449</v>
      </c>
      <c r="M274" s="141"/>
      <c r="N274" s="141"/>
      <c r="O274" s="141"/>
      <c r="P274" s="141"/>
      <c r="R274" s="141" t="s">
        <v>476</v>
      </c>
      <c r="S274" s="141"/>
      <c r="T274" s="141"/>
      <c r="U274" s="142">
        <v>7.93</v>
      </c>
    </row>
    <row r="275" spans="2:21" x14ac:dyDescent="0.25">
      <c r="B275" s="140" t="s">
        <v>250</v>
      </c>
      <c r="C275" s="140"/>
      <c r="D275" s="140"/>
      <c r="E275" s="140"/>
      <c r="F275" s="140"/>
      <c r="G275" s="140"/>
      <c r="H275" s="140"/>
      <c r="I275" s="141" t="s">
        <v>477</v>
      </c>
      <c r="J275" s="141"/>
      <c r="K275" s="141"/>
      <c r="L275" s="141" t="s">
        <v>449</v>
      </c>
      <c r="M275" s="141"/>
      <c r="N275" s="141"/>
      <c r="O275" s="141"/>
      <c r="P275" s="141"/>
      <c r="R275" s="141" t="s">
        <v>478</v>
      </c>
      <c r="S275" s="141"/>
      <c r="T275" s="141"/>
      <c r="U275" s="142">
        <v>6.26</v>
      </c>
    </row>
    <row r="276" spans="2:21" x14ac:dyDescent="0.25">
      <c r="B276" s="140" t="s">
        <v>250</v>
      </c>
      <c r="C276" s="140"/>
      <c r="D276" s="140"/>
      <c r="E276" s="140"/>
      <c r="F276" s="140"/>
      <c r="G276" s="140"/>
      <c r="H276" s="140"/>
      <c r="I276" s="141" t="s">
        <v>479</v>
      </c>
      <c r="J276" s="141"/>
      <c r="K276" s="141"/>
      <c r="L276" s="141" t="s">
        <v>442</v>
      </c>
      <c r="M276" s="141"/>
      <c r="N276" s="141"/>
      <c r="O276" s="141"/>
      <c r="P276" s="141"/>
      <c r="R276" s="141" t="s">
        <v>444</v>
      </c>
      <c r="S276" s="141"/>
      <c r="T276" s="141"/>
      <c r="U276" s="142">
        <v>20.81</v>
      </c>
    </row>
    <row r="277" spans="2:21" x14ac:dyDescent="0.25">
      <c r="B277" s="140" t="s">
        <v>250</v>
      </c>
      <c r="C277" s="140"/>
      <c r="D277" s="140"/>
      <c r="E277" s="140"/>
      <c r="F277" s="140"/>
      <c r="G277" s="140"/>
      <c r="H277" s="140"/>
      <c r="I277" s="141" t="s">
        <v>480</v>
      </c>
      <c r="J277" s="141"/>
      <c r="K277" s="141"/>
      <c r="L277" s="141" t="s">
        <v>455</v>
      </c>
      <c r="M277" s="141"/>
      <c r="N277" s="141"/>
      <c r="O277" s="141"/>
      <c r="P277" s="141"/>
      <c r="R277" s="141" t="s">
        <v>481</v>
      </c>
      <c r="S277" s="141"/>
      <c r="T277" s="141"/>
      <c r="U277" s="142">
        <v>82.08</v>
      </c>
    </row>
    <row r="278" spans="2:21" x14ac:dyDescent="0.25">
      <c r="B278" s="140" t="s">
        <v>250</v>
      </c>
      <c r="C278" s="140"/>
      <c r="D278" s="140"/>
      <c r="E278" s="140"/>
      <c r="F278" s="140"/>
      <c r="G278" s="140"/>
      <c r="H278" s="140"/>
      <c r="I278" s="141" t="s">
        <v>480</v>
      </c>
      <c r="J278" s="141"/>
      <c r="K278" s="141"/>
      <c r="L278" s="141" t="s">
        <v>455</v>
      </c>
      <c r="M278" s="141"/>
      <c r="N278" s="141"/>
      <c r="O278" s="141"/>
      <c r="P278" s="141"/>
      <c r="R278" s="143" t="s">
        <v>482</v>
      </c>
      <c r="S278" s="143"/>
      <c r="T278" s="143"/>
      <c r="U278" s="142">
        <v>264.07</v>
      </c>
    </row>
    <row r="279" spans="2:21" x14ac:dyDescent="0.25">
      <c r="R279" s="143"/>
      <c r="S279" s="143"/>
      <c r="T279" s="143"/>
    </row>
    <row r="280" spans="2:21" x14ac:dyDescent="0.25">
      <c r="B280" s="140" t="s">
        <v>250</v>
      </c>
      <c r="C280" s="140"/>
      <c r="D280" s="140"/>
      <c r="E280" s="140"/>
      <c r="F280" s="140"/>
      <c r="G280" s="140"/>
      <c r="H280" s="140"/>
      <c r="I280" s="141" t="s">
        <v>483</v>
      </c>
      <c r="J280" s="141"/>
      <c r="K280" s="141"/>
      <c r="L280" s="141" t="s">
        <v>446</v>
      </c>
      <c r="M280" s="141"/>
      <c r="N280" s="141"/>
      <c r="O280" s="141"/>
      <c r="P280" s="141"/>
      <c r="R280" s="141" t="s">
        <v>484</v>
      </c>
      <c r="S280" s="141"/>
      <c r="T280" s="141"/>
      <c r="U280" s="142">
        <v>51.3</v>
      </c>
    </row>
    <row r="281" spans="2:21" x14ac:dyDescent="0.25">
      <c r="B281" s="140" t="s">
        <v>250</v>
      </c>
      <c r="C281" s="140"/>
      <c r="D281" s="140"/>
      <c r="E281" s="140"/>
      <c r="F281" s="140"/>
      <c r="G281" s="140"/>
      <c r="H281" s="140"/>
      <c r="I281" s="141" t="s">
        <v>483</v>
      </c>
      <c r="J281" s="141"/>
      <c r="K281" s="141"/>
      <c r="L281" s="141" t="s">
        <v>446</v>
      </c>
      <c r="M281" s="141"/>
      <c r="N281" s="141"/>
      <c r="O281" s="141"/>
      <c r="P281" s="141"/>
      <c r="R281" s="141" t="s">
        <v>485</v>
      </c>
      <c r="S281" s="141"/>
      <c r="T281" s="141"/>
      <c r="U281" s="142">
        <v>29.57</v>
      </c>
    </row>
    <row r="282" spans="2:21" x14ac:dyDescent="0.25">
      <c r="B282" s="140" t="s">
        <v>299</v>
      </c>
      <c r="C282" s="140"/>
      <c r="D282" s="140"/>
      <c r="E282" s="140"/>
      <c r="F282" s="140"/>
      <c r="G282" s="140"/>
      <c r="H282" s="140"/>
      <c r="I282" s="141" t="s">
        <v>463</v>
      </c>
      <c r="J282" s="141"/>
      <c r="K282" s="141"/>
      <c r="L282" s="141" t="s">
        <v>460</v>
      </c>
      <c r="M282" s="141"/>
      <c r="N282" s="141"/>
      <c r="O282" s="141"/>
      <c r="P282" s="141"/>
      <c r="R282" s="143" t="s">
        <v>486</v>
      </c>
      <c r="S282" s="143"/>
      <c r="T282" s="143"/>
      <c r="U282" s="142">
        <v>16.5</v>
      </c>
    </row>
    <row r="283" spans="2:21" x14ac:dyDescent="0.25">
      <c r="R283" s="143"/>
      <c r="S283" s="143"/>
      <c r="T283" s="143"/>
    </row>
    <row r="284" spans="2:21" x14ac:dyDescent="0.25">
      <c r="B284" s="140" t="s">
        <v>299</v>
      </c>
      <c r="C284" s="140"/>
      <c r="D284" s="140"/>
      <c r="E284" s="140"/>
      <c r="F284" s="140"/>
      <c r="G284" s="140"/>
      <c r="H284" s="140"/>
      <c r="I284" s="141" t="s">
        <v>487</v>
      </c>
      <c r="J284" s="141"/>
      <c r="K284" s="141"/>
      <c r="L284" s="141" t="s">
        <v>244</v>
      </c>
      <c r="M284" s="141"/>
      <c r="N284" s="141"/>
      <c r="O284" s="141"/>
      <c r="P284" s="141"/>
      <c r="R284" s="143" t="s">
        <v>488</v>
      </c>
      <c r="S284" s="143"/>
      <c r="T284" s="143"/>
      <c r="U284" s="142">
        <v>100</v>
      </c>
    </row>
    <row r="285" spans="2:21" x14ac:dyDescent="0.25">
      <c r="R285" s="143"/>
      <c r="S285" s="143"/>
      <c r="T285" s="143"/>
    </row>
    <row r="286" spans="2:21" x14ac:dyDescent="0.25">
      <c r="B286" s="140" t="s">
        <v>299</v>
      </c>
      <c r="C286" s="140"/>
      <c r="D286" s="140"/>
      <c r="E286" s="140"/>
      <c r="F286" s="140"/>
      <c r="G286" s="140"/>
      <c r="H286" s="140"/>
      <c r="I286" s="141" t="s">
        <v>463</v>
      </c>
      <c r="J286" s="141"/>
      <c r="K286" s="141"/>
      <c r="L286" s="141" t="s">
        <v>460</v>
      </c>
      <c r="M286" s="141"/>
      <c r="N286" s="141"/>
      <c r="O286" s="141"/>
      <c r="P286" s="141"/>
      <c r="R286" s="143" t="s">
        <v>489</v>
      </c>
      <c r="S286" s="143"/>
      <c r="T286" s="143"/>
      <c r="U286" s="142">
        <v>0.85</v>
      </c>
    </row>
    <row r="287" spans="2:21" x14ac:dyDescent="0.25">
      <c r="R287" s="143"/>
      <c r="S287" s="143"/>
      <c r="T287" s="143"/>
    </row>
    <row r="288" spans="2:21" x14ac:dyDescent="0.25">
      <c r="B288" s="140" t="s">
        <v>299</v>
      </c>
      <c r="C288" s="140"/>
      <c r="D288" s="140"/>
      <c r="E288" s="140"/>
      <c r="F288" s="140"/>
      <c r="G288" s="140"/>
      <c r="H288" s="140"/>
      <c r="I288" s="141" t="s">
        <v>490</v>
      </c>
      <c r="J288" s="141"/>
      <c r="K288" s="141"/>
      <c r="L288" s="141" t="s">
        <v>442</v>
      </c>
      <c r="M288" s="141"/>
      <c r="N288" s="141"/>
      <c r="O288" s="141"/>
      <c r="P288" s="141"/>
      <c r="R288" s="141" t="s">
        <v>444</v>
      </c>
      <c r="S288" s="141"/>
      <c r="T288" s="141"/>
      <c r="U288" s="142">
        <v>149.41</v>
      </c>
    </row>
    <row r="289" spans="2:21" x14ac:dyDescent="0.25">
      <c r="B289" s="140" t="s">
        <v>299</v>
      </c>
      <c r="C289" s="140"/>
      <c r="D289" s="140"/>
      <c r="E289" s="140"/>
      <c r="F289" s="140"/>
      <c r="G289" s="140"/>
      <c r="H289" s="140"/>
      <c r="I289" s="141" t="s">
        <v>441</v>
      </c>
      <c r="J289" s="141"/>
      <c r="K289" s="141"/>
      <c r="L289" s="141" t="s">
        <v>442</v>
      </c>
      <c r="M289" s="141"/>
      <c r="N289" s="141"/>
      <c r="O289" s="141"/>
      <c r="P289" s="141"/>
      <c r="R289" s="141" t="s">
        <v>491</v>
      </c>
      <c r="S289" s="141"/>
      <c r="T289" s="141"/>
      <c r="U289" s="142">
        <v>72.13</v>
      </c>
    </row>
    <row r="290" spans="2:21" x14ac:dyDescent="0.25">
      <c r="B290" s="140" t="s">
        <v>299</v>
      </c>
      <c r="C290" s="140"/>
      <c r="D290" s="140"/>
      <c r="E290" s="140"/>
      <c r="F290" s="140"/>
      <c r="G290" s="140"/>
      <c r="H290" s="140"/>
      <c r="I290" s="141" t="s">
        <v>483</v>
      </c>
      <c r="J290" s="141"/>
      <c r="K290" s="141"/>
      <c r="L290" s="141" t="s">
        <v>446</v>
      </c>
      <c r="M290" s="141"/>
      <c r="N290" s="141"/>
      <c r="O290" s="141"/>
      <c r="P290" s="141"/>
      <c r="R290" s="141" t="s">
        <v>492</v>
      </c>
      <c r="S290" s="141"/>
      <c r="T290" s="141"/>
      <c r="U290" s="142">
        <v>28</v>
      </c>
    </row>
    <row r="291" spans="2:21" x14ac:dyDescent="0.25">
      <c r="B291" s="140" t="s">
        <v>299</v>
      </c>
      <c r="C291" s="140"/>
      <c r="D291" s="140"/>
      <c r="E291" s="140"/>
      <c r="F291" s="140"/>
      <c r="G291" s="140"/>
      <c r="H291" s="140"/>
      <c r="I291" s="141" t="s">
        <v>475</v>
      </c>
      <c r="J291" s="141"/>
      <c r="K291" s="141"/>
      <c r="L291" s="141" t="s">
        <v>449</v>
      </c>
      <c r="M291" s="141"/>
      <c r="N291" s="141"/>
      <c r="O291" s="141"/>
      <c r="P291" s="141"/>
      <c r="R291" s="141" t="s">
        <v>493</v>
      </c>
      <c r="S291" s="141"/>
      <c r="T291" s="141"/>
      <c r="U291" s="142">
        <v>493.4</v>
      </c>
    </row>
    <row r="292" spans="2:21" x14ac:dyDescent="0.25">
      <c r="B292" s="140" t="s">
        <v>299</v>
      </c>
      <c r="C292" s="140"/>
      <c r="D292" s="140"/>
      <c r="E292" s="140"/>
      <c r="F292" s="140"/>
      <c r="G292" s="140"/>
      <c r="H292" s="140"/>
      <c r="I292" s="141" t="s">
        <v>475</v>
      </c>
      <c r="J292" s="141"/>
      <c r="K292" s="141"/>
      <c r="L292" s="141" t="s">
        <v>449</v>
      </c>
      <c r="M292" s="141"/>
      <c r="N292" s="141"/>
      <c r="O292" s="141"/>
      <c r="P292" s="141"/>
      <c r="R292" s="141" t="s">
        <v>476</v>
      </c>
      <c r="S292" s="141"/>
      <c r="T292" s="141"/>
      <c r="U292" s="142">
        <v>7.08</v>
      </c>
    </row>
    <row r="293" spans="2:21" x14ac:dyDescent="0.25">
      <c r="B293" s="140" t="s">
        <v>299</v>
      </c>
      <c r="C293" s="140"/>
      <c r="D293" s="140"/>
      <c r="E293" s="140"/>
      <c r="F293" s="140"/>
      <c r="G293" s="140"/>
      <c r="H293" s="140"/>
      <c r="I293" s="141" t="s">
        <v>494</v>
      </c>
      <c r="J293" s="141"/>
      <c r="K293" s="141"/>
      <c r="L293" s="141" t="s">
        <v>455</v>
      </c>
      <c r="M293" s="141"/>
      <c r="N293" s="141"/>
      <c r="O293" s="141"/>
      <c r="P293" s="141"/>
      <c r="R293" s="141" t="s">
        <v>495</v>
      </c>
      <c r="S293" s="141"/>
      <c r="T293" s="141"/>
      <c r="U293" s="142">
        <v>31.44</v>
      </c>
    </row>
    <row r="294" spans="2:21" x14ac:dyDescent="0.25">
      <c r="B294" s="140" t="s">
        <v>299</v>
      </c>
      <c r="C294" s="140"/>
      <c r="D294" s="140"/>
      <c r="E294" s="140"/>
      <c r="F294" s="140"/>
      <c r="G294" s="140"/>
      <c r="H294" s="140"/>
      <c r="I294" s="141" t="s">
        <v>496</v>
      </c>
      <c r="J294" s="141"/>
      <c r="K294" s="141"/>
      <c r="L294" s="141" t="s">
        <v>260</v>
      </c>
      <c r="M294" s="141"/>
      <c r="N294" s="141"/>
      <c r="O294" s="141"/>
      <c r="P294" s="141"/>
      <c r="R294" s="141" t="s">
        <v>497</v>
      </c>
      <c r="S294" s="141"/>
      <c r="T294" s="141"/>
      <c r="U294" s="142">
        <v>89.99</v>
      </c>
    </row>
    <row r="295" spans="2:21" x14ac:dyDescent="0.25">
      <c r="B295" s="140" t="s">
        <v>299</v>
      </c>
      <c r="C295" s="140"/>
      <c r="D295" s="140"/>
      <c r="E295" s="140"/>
      <c r="F295" s="140"/>
      <c r="G295" s="140"/>
      <c r="H295" s="140"/>
      <c r="I295" s="141" t="s">
        <v>285</v>
      </c>
      <c r="J295" s="141"/>
      <c r="K295" s="141"/>
      <c r="L295" s="141" t="s">
        <v>225</v>
      </c>
      <c r="M295" s="141"/>
      <c r="N295" s="141"/>
      <c r="O295" s="141"/>
      <c r="P295" s="141"/>
      <c r="R295" s="143" t="s">
        <v>498</v>
      </c>
      <c r="S295" s="143"/>
      <c r="T295" s="143"/>
      <c r="U295" s="142">
        <v>197.56</v>
      </c>
    </row>
    <row r="296" spans="2:21" x14ac:dyDescent="0.25">
      <c r="R296" s="143"/>
      <c r="S296" s="143"/>
      <c r="T296" s="143"/>
    </row>
    <row r="297" spans="2:21" x14ac:dyDescent="0.25">
      <c r="B297" s="140" t="s">
        <v>299</v>
      </c>
      <c r="C297" s="140"/>
      <c r="D297" s="140"/>
      <c r="E297" s="140"/>
      <c r="F297" s="140"/>
      <c r="G297" s="140"/>
      <c r="H297" s="140"/>
      <c r="I297" s="141" t="s">
        <v>499</v>
      </c>
      <c r="J297" s="141"/>
      <c r="K297" s="141"/>
      <c r="L297" s="141" t="s">
        <v>449</v>
      </c>
      <c r="M297" s="141"/>
      <c r="N297" s="141"/>
      <c r="O297" s="141"/>
      <c r="P297" s="141"/>
      <c r="R297" s="141" t="s">
        <v>500</v>
      </c>
      <c r="S297" s="141"/>
      <c r="T297" s="141"/>
      <c r="U297" s="142">
        <v>129.72</v>
      </c>
    </row>
    <row r="298" spans="2:21" x14ac:dyDescent="0.25">
      <c r="B298" s="140" t="s">
        <v>253</v>
      </c>
      <c r="C298" s="140"/>
      <c r="D298" s="140"/>
      <c r="E298" s="140"/>
      <c r="F298" s="140"/>
      <c r="G298" s="140"/>
      <c r="H298" s="140"/>
      <c r="I298" s="141" t="s">
        <v>441</v>
      </c>
      <c r="J298" s="141"/>
      <c r="K298" s="141"/>
      <c r="L298" s="141" t="s">
        <v>455</v>
      </c>
      <c r="M298" s="141"/>
      <c r="N298" s="141"/>
      <c r="O298" s="141"/>
      <c r="P298" s="141"/>
      <c r="R298" s="141" t="s">
        <v>495</v>
      </c>
      <c r="S298" s="141"/>
      <c r="T298" s="141"/>
      <c r="U298" s="142">
        <v>209.91</v>
      </c>
    </row>
    <row r="299" spans="2:21" x14ac:dyDescent="0.25">
      <c r="B299" s="140" t="s">
        <v>253</v>
      </c>
      <c r="C299" s="140"/>
      <c r="D299" s="140"/>
      <c r="E299" s="140"/>
      <c r="F299" s="140"/>
      <c r="G299" s="140"/>
      <c r="H299" s="140"/>
      <c r="I299" s="141" t="s">
        <v>501</v>
      </c>
      <c r="J299" s="141"/>
      <c r="K299" s="141"/>
      <c r="L299" s="141" t="s">
        <v>446</v>
      </c>
      <c r="M299" s="141"/>
      <c r="N299" s="141"/>
      <c r="O299" s="141"/>
      <c r="P299" s="141"/>
      <c r="R299" s="141" t="s">
        <v>458</v>
      </c>
      <c r="S299" s="141"/>
      <c r="T299" s="141"/>
      <c r="U299" s="142">
        <v>79.86</v>
      </c>
    </row>
    <row r="300" spans="2:21" x14ac:dyDescent="0.25">
      <c r="B300" s="140" t="s">
        <v>253</v>
      </c>
      <c r="C300" s="140"/>
      <c r="D300" s="140"/>
      <c r="E300" s="140"/>
      <c r="F300" s="140"/>
      <c r="G300" s="140"/>
      <c r="H300" s="140"/>
      <c r="I300" s="141" t="s">
        <v>259</v>
      </c>
      <c r="J300" s="141"/>
      <c r="K300" s="141"/>
      <c r="L300" s="141" t="s">
        <v>455</v>
      </c>
      <c r="M300" s="141"/>
      <c r="N300" s="141"/>
      <c r="O300" s="141"/>
      <c r="P300" s="141"/>
      <c r="R300" s="143" t="s">
        <v>502</v>
      </c>
      <c r="S300" s="143"/>
      <c r="T300" s="143"/>
      <c r="U300" s="142">
        <v>696.61</v>
      </c>
    </row>
    <row r="301" spans="2:21" x14ac:dyDescent="0.25">
      <c r="R301" s="143"/>
      <c r="S301" s="143"/>
      <c r="T301" s="143"/>
    </row>
    <row r="302" spans="2:21" x14ac:dyDescent="0.25">
      <c r="B302" s="140" t="s">
        <v>253</v>
      </c>
      <c r="C302" s="140"/>
      <c r="D302" s="140"/>
      <c r="E302" s="140"/>
      <c r="F302" s="140"/>
      <c r="G302" s="140"/>
      <c r="H302" s="140"/>
      <c r="I302" s="141" t="s">
        <v>480</v>
      </c>
      <c r="J302" s="141"/>
      <c r="K302" s="141"/>
      <c r="L302" s="141" t="s">
        <v>260</v>
      </c>
      <c r="M302" s="141"/>
      <c r="N302" s="141"/>
      <c r="O302" s="141"/>
      <c r="P302" s="141"/>
      <c r="R302" s="141" t="s">
        <v>503</v>
      </c>
      <c r="S302" s="141"/>
      <c r="T302" s="141"/>
      <c r="U302" s="142">
        <v>396.06</v>
      </c>
    </row>
    <row r="303" spans="2:21" x14ac:dyDescent="0.25">
      <c r="B303" s="140" t="s">
        <v>253</v>
      </c>
      <c r="C303" s="140"/>
      <c r="D303" s="140"/>
      <c r="E303" s="140"/>
      <c r="F303" s="140"/>
      <c r="G303" s="140"/>
      <c r="H303" s="140"/>
      <c r="I303" s="141" t="s">
        <v>473</v>
      </c>
      <c r="J303" s="141"/>
      <c r="K303" s="141"/>
      <c r="L303" s="141" t="s">
        <v>442</v>
      </c>
      <c r="M303" s="141"/>
      <c r="N303" s="141"/>
      <c r="O303" s="141"/>
      <c r="P303" s="141"/>
      <c r="R303" s="141" t="s">
        <v>504</v>
      </c>
      <c r="S303" s="141"/>
      <c r="T303" s="141"/>
      <c r="U303" s="142">
        <v>28.95</v>
      </c>
    </row>
    <row r="304" spans="2:21" x14ac:dyDescent="0.25">
      <c r="B304" s="140" t="s">
        <v>256</v>
      </c>
      <c r="C304" s="140"/>
      <c r="D304" s="140"/>
      <c r="E304" s="140"/>
      <c r="F304" s="140"/>
      <c r="G304" s="140"/>
      <c r="H304" s="140"/>
      <c r="I304" s="141" t="s">
        <v>441</v>
      </c>
      <c r="J304" s="141"/>
      <c r="K304" s="141"/>
      <c r="L304" s="141" t="s">
        <v>442</v>
      </c>
      <c r="M304" s="141"/>
      <c r="N304" s="141"/>
      <c r="O304" s="141"/>
      <c r="P304" s="141"/>
      <c r="R304" s="141" t="s">
        <v>443</v>
      </c>
      <c r="S304" s="141"/>
      <c r="T304" s="141"/>
      <c r="U304" s="142">
        <v>5.68</v>
      </c>
    </row>
    <row r="305" spans="1:22" x14ac:dyDescent="0.25">
      <c r="B305" s="140" t="s">
        <v>256</v>
      </c>
      <c r="C305" s="140"/>
      <c r="D305" s="140"/>
      <c r="E305" s="140"/>
      <c r="F305" s="140"/>
      <c r="G305" s="140"/>
      <c r="H305" s="140"/>
      <c r="I305" s="141" t="s">
        <v>494</v>
      </c>
      <c r="J305" s="141"/>
      <c r="K305" s="141"/>
      <c r="L305" s="141" t="s">
        <v>442</v>
      </c>
      <c r="M305" s="141"/>
      <c r="N305" s="141"/>
      <c r="O305" s="141"/>
      <c r="P305" s="141"/>
      <c r="R305" s="141" t="s">
        <v>444</v>
      </c>
      <c r="S305" s="141"/>
      <c r="T305" s="141"/>
      <c r="U305" s="142">
        <v>37.81</v>
      </c>
    </row>
    <row r="306" spans="1:22" ht="4.5" customHeight="1" x14ac:dyDescent="0.25"/>
    <row r="307" spans="1:22" ht="11.25" customHeight="1" x14ac:dyDescent="0.25"/>
    <row r="308" spans="1:22" ht="13.5" customHeight="1" x14ac:dyDescent="0.25">
      <c r="A308" s="143" t="s">
        <v>295</v>
      </c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P308" s="147" t="s">
        <v>505</v>
      </c>
      <c r="Q308" s="147"/>
      <c r="R308" s="147"/>
      <c r="S308" s="147"/>
      <c r="T308" s="147"/>
      <c r="U308" s="147"/>
      <c r="V308" s="147"/>
    </row>
    <row r="309" spans="1:22" ht="20.25" customHeight="1" x14ac:dyDescent="0.25">
      <c r="A309" s="148" t="s">
        <v>297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</row>
    <row r="310" spans="1:22" ht="7.5" customHeight="1" x14ac:dyDescent="0.25"/>
    <row r="311" spans="1:22" x14ac:dyDescent="0.25">
      <c r="A311" s="139" t="s">
        <v>440</v>
      </c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</row>
    <row r="312" spans="1:22" ht="6" customHeight="1" x14ac:dyDescent="0.25"/>
    <row r="313" spans="1:22" x14ac:dyDescent="0.25">
      <c r="B313" s="140" t="s">
        <v>256</v>
      </c>
      <c r="C313" s="140"/>
      <c r="D313" s="140"/>
      <c r="E313" s="140"/>
      <c r="F313" s="140"/>
      <c r="G313" s="140"/>
      <c r="H313" s="140"/>
      <c r="I313" s="141" t="s">
        <v>506</v>
      </c>
      <c r="J313" s="141"/>
      <c r="K313" s="141"/>
      <c r="L313" s="141" t="s">
        <v>446</v>
      </c>
      <c r="M313" s="141"/>
      <c r="N313" s="141"/>
      <c r="O313" s="141"/>
      <c r="P313" s="141"/>
      <c r="R313" s="141" t="s">
        <v>507</v>
      </c>
      <c r="S313" s="141"/>
      <c r="T313" s="141"/>
      <c r="U313" s="142">
        <v>76.17</v>
      </c>
    </row>
    <row r="314" spans="1:22" x14ac:dyDescent="0.25">
      <c r="B314" s="140" t="s">
        <v>256</v>
      </c>
      <c r="C314" s="140"/>
      <c r="D314" s="140"/>
      <c r="E314" s="140"/>
      <c r="F314" s="140"/>
      <c r="G314" s="140"/>
      <c r="H314" s="140"/>
      <c r="I314" s="141" t="s">
        <v>508</v>
      </c>
      <c r="J314" s="141"/>
      <c r="K314" s="141"/>
      <c r="L314" s="141" t="s">
        <v>455</v>
      </c>
      <c r="M314" s="141"/>
      <c r="N314" s="141"/>
      <c r="O314" s="141"/>
      <c r="P314" s="141"/>
      <c r="R314" s="143" t="s">
        <v>456</v>
      </c>
      <c r="S314" s="143"/>
      <c r="T314" s="143"/>
      <c r="U314" s="142">
        <v>72.5</v>
      </c>
    </row>
    <row r="315" spans="1:22" x14ac:dyDescent="0.25">
      <c r="R315" s="143"/>
      <c r="S315" s="143"/>
      <c r="T315" s="143"/>
    </row>
    <row r="316" spans="1:22" x14ac:dyDescent="0.25">
      <c r="B316" s="140" t="s">
        <v>223</v>
      </c>
      <c r="C316" s="140"/>
      <c r="D316" s="140"/>
      <c r="E316" s="140"/>
      <c r="F316" s="140"/>
      <c r="G316" s="140"/>
      <c r="H316" s="140"/>
      <c r="I316" s="141" t="s">
        <v>509</v>
      </c>
      <c r="J316" s="141"/>
      <c r="K316" s="141"/>
      <c r="L316" s="141" t="s">
        <v>449</v>
      </c>
      <c r="M316" s="141"/>
      <c r="N316" s="141"/>
      <c r="O316" s="141"/>
      <c r="P316" s="141"/>
      <c r="R316" s="141" t="s">
        <v>510</v>
      </c>
      <c r="S316" s="141"/>
      <c r="T316" s="141"/>
      <c r="U316" s="142">
        <v>34.53</v>
      </c>
    </row>
    <row r="317" spans="1:22" x14ac:dyDescent="0.25">
      <c r="B317" s="140" t="s">
        <v>223</v>
      </c>
      <c r="C317" s="140"/>
      <c r="D317" s="140"/>
      <c r="E317" s="140"/>
      <c r="F317" s="140"/>
      <c r="G317" s="140"/>
      <c r="H317" s="140"/>
      <c r="I317" s="141" t="s">
        <v>459</v>
      </c>
      <c r="J317" s="141"/>
      <c r="K317" s="141"/>
      <c r="L317" s="141" t="s">
        <v>460</v>
      </c>
      <c r="M317" s="141"/>
      <c r="N317" s="141"/>
      <c r="O317" s="141"/>
      <c r="P317" s="141"/>
      <c r="R317" s="141" t="s">
        <v>511</v>
      </c>
      <c r="S317" s="141"/>
      <c r="T317" s="141"/>
      <c r="U317" s="142">
        <v>26.33</v>
      </c>
    </row>
    <row r="318" spans="1:22" x14ac:dyDescent="0.25">
      <c r="B318" s="140" t="s">
        <v>223</v>
      </c>
      <c r="C318" s="140"/>
      <c r="D318" s="140"/>
      <c r="E318" s="140"/>
      <c r="F318" s="140"/>
      <c r="G318" s="140"/>
      <c r="H318" s="140"/>
      <c r="I318" s="141" t="s">
        <v>459</v>
      </c>
      <c r="J318" s="141"/>
      <c r="K318" s="141"/>
      <c r="L318" s="141" t="s">
        <v>460</v>
      </c>
      <c r="M318" s="141"/>
      <c r="N318" s="141"/>
      <c r="O318" s="141"/>
      <c r="P318" s="141"/>
      <c r="R318" s="141" t="s">
        <v>512</v>
      </c>
      <c r="S318" s="141"/>
      <c r="T318" s="141"/>
      <c r="U318" s="142">
        <v>26.33</v>
      </c>
    </row>
    <row r="319" spans="1:22" x14ac:dyDescent="0.25">
      <c r="B319" s="140" t="s">
        <v>223</v>
      </c>
      <c r="C319" s="140"/>
      <c r="D319" s="140"/>
      <c r="E319" s="140"/>
      <c r="F319" s="140"/>
      <c r="G319" s="140"/>
      <c r="H319" s="140"/>
      <c r="I319" s="141" t="s">
        <v>463</v>
      </c>
      <c r="J319" s="141"/>
      <c r="K319" s="141"/>
      <c r="L319" s="141" t="s">
        <v>460</v>
      </c>
      <c r="M319" s="141"/>
      <c r="N319" s="141"/>
      <c r="O319" s="141"/>
      <c r="P319" s="141"/>
      <c r="R319" s="141" t="s">
        <v>513</v>
      </c>
      <c r="S319" s="141"/>
      <c r="T319" s="141"/>
      <c r="U319" s="142">
        <v>16.5</v>
      </c>
    </row>
    <row r="320" spans="1:22" x14ac:dyDescent="0.25">
      <c r="B320" s="140" t="s">
        <v>223</v>
      </c>
      <c r="C320" s="140"/>
      <c r="D320" s="140"/>
      <c r="E320" s="140"/>
      <c r="F320" s="140"/>
      <c r="G320" s="140"/>
      <c r="H320" s="140"/>
      <c r="I320" s="141" t="s">
        <v>463</v>
      </c>
      <c r="J320" s="141"/>
      <c r="K320" s="141"/>
      <c r="L320" s="141" t="s">
        <v>460</v>
      </c>
      <c r="M320" s="141"/>
      <c r="N320" s="141"/>
      <c r="O320" s="141"/>
      <c r="P320" s="141"/>
      <c r="R320" s="143" t="s">
        <v>514</v>
      </c>
      <c r="S320" s="143"/>
      <c r="T320" s="143"/>
      <c r="U320" s="142">
        <v>0.85</v>
      </c>
    </row>
    <row r="321" spans="2:21" x14ac:dyDescent="0.25">
      <c r="R321" s="143"/>
      <c r="S321" s="143"/>
      <c r="T321" s="143"/>
    </row>
    <row r="322" spans="2:21" x14ac:dyDescent="0.25">
      <c r="B322" s="140" t="s">
        <v>326</v>
      </c>
      <c r="C322" s="140"/>
      <c r="D322" s="140"/>
      <c r="E322" s="140"/>
      <c r="F322" s="140"/>
      <c r="G322" s="140"/>
      <c r="H322" s="140"/>
      <c r="I322" s="141" t="s">
        <v>515</v>
      </c>
      <c r="J322" s="141"/>
      <c r="K322" s="141"/>
      <c r="L322" s="141" t="s">
        <v>442</v>
      </c>
      <c r="M322" s="141"/>
      <c r="N322" s="141"/>
      <c r="O322" s="141"/>
      <c r="P322" s="141"/>
      <c r="R322" s="141" t="s">
        <v>444</v>
      </c>
      <c r="S322" s="141"/>
      <c r="T322" s="141"/>
      <c r="U322" s="142">
        <v>36.950000000000003</v>
      </c>
    </row>
    <row r="323" spans="2:21" x14ac:dyDescent="0.25">
      <c r="B323" s="140" t="s">
        <v>326</v>
      </c>
      <c r="C323" s="140"/>
      <c r="D323" s="140"/>
      <c r="E323" s="140"/>
      <c r="F323" s="140"/>
      <c r="G323" s="140"/>
      <c r="H323" s="140"/>
      <c r="I323" s="141" t="s">
        <v>516</v>
      </c>
      <c r="J323" s="141"/>
      <c r="K323" s="141"/>
      <c r="L323" s="141" t="s">
        <v>446</v>
      </c>
      <c r="M323" s="141"/>
      <c r="N323" s="141"/>
      <c r="O323" s="141"/>
      <c r="P323" s="141"/>
      <c r="R323" s="141" t="s">
        <v>458</v>
      </c>
      <c r="S323" s="141"/>
      <c r="T323" s="141"/>
      <c r="U323" s="142">
        <v>66.05</v>
      </c>
    </row>
    <row r="324" spans="2:21" x14ac:dyDescent="0.25">
      <c r="B324" s="140" t="s">
        <v>326</v>
      </c>
      <c r="C324" s="140"/>
      <c r="D324" s="140"/>
      <c r="E324" s="140"/>
      <c r="F324" s="140"/>
      <c r="G324" s="140"/>
      <c r="H324" s="140"/>
      <c r="I324" s="141" t="s">
        <v>516</v>
      </c>
      <c r="J324" s="141"/>
      <c r="K324" s="141"/>
      <c r="L324" s="141" t="s">
        <v>446</v>
      </c>
      <c r="M324" s="141"/>
      <c r="N324" s="141"/>
      <c r="O324" s="141"/>
      <c r="P324" s="141"/>
      <c r="R324" s="141" t="s">
        <v>517</v>
      </c>
      <c r="S324" s="141"/>
      <c r="T324" s="141"/>
      <c r="U324" s="142">
        <v>50</v>
      </c>
    </row>
    <row r="325" spans="2:21" x14ac:dyDescent="0.25">
      <c r="B325" s="140" t="s">
        <v>258</v>
      </c>
      <c r="C325" s="140"/>
      <c r="D325" s="140"/>
      <c r="E325" s="140"/>
      <c r="F325" s="140"/>
      <c r="G325" s="140"/>
      <c r="H325" s="140"/>
      <c r="I325" s="141" t="s">
        <v>441</v>
      </c>
      <c r="J325" s="141"/>
      <c r="K325" s="141"/>
      <c r="L325" s="141" t="s">
        <v>442</v>
      </c>
      <c r="M325" s="141"/>
      <c r="N325" s="141"/>
      <c r="O325" s="141"/>
      <c r="P325" s="141"/>
      <c r="R325" s="141" t="s">
        <v>518</v>
      </c>
      <c r="S325" s="141"/>
      <c r="T325" s="141"/>
      <c r="U325" s="142">
        <v>10.59</v>
      </c>
    </row>
    <row r="326" spans="2:21" x14ac:dyDescent="0.25">
      <c r="B326" s="140" t="s">
        <v>258</v>
      </c>
      <c r="C326" s="140"/>
      <c r="D326" s="140"/>
      <c r="E326" s="140"/>
      <c r="F326" s="140"/>
      <c r="G326" s="140"/>
      <c r="H326" s="140"/>
      <c r="I326" s="141" t="s">
        <v>519</v>
      </c>
      <c r="J326" s="141"/>
      <c r="K326" s="141"/>
      <c r="L326" s="141" t="s">
        <v>442</v>
      </c>
      <c r="M326" s="141"/>
      <c r="N326" s="141"/>
      <c r="O326" s="141"/>
      <c r="P326" s="141"/>
      <c r="R326" s="141" t="s">
        <v>518</v>
      </c>
      <c r="S326" s="141"/>
      <c r="T326" s="141"/>
      <c r="U326" s="142">
        <v>30.29</v>
      </c>
    </row>
    <row r="327" spans="2:21" x14ac:dyDescent="0.25">
      <c r="B327" s="140" t="s">
        <v>258</v>
      </c>
      <c r="C327" s="140"/>
      <c r="D327" s="140"/>
      <c r="E327" s="140"/>
      <c r="F327" s="140"/>
      <c r="G327" s="140"/>
      <c r="H327" s="140"/>
      <c r="I327" s="141" t="s">
        <v>520</v>
      </c>
      <c r="J327" s="141"/>
      <c r="K327" s="141"/>
      <c r="L327" s="141" t="s">
        <v>446</v>
      </c>
      <c r="M327" s="141"/>
      <c r="N327" s="141"/>
      <c r="O327" s="141"/>
      <c r="P327" s="141"/>
      <c r="R327" s="141" t="s">
        <v>521</v>
      </c>
      <c r="S327" s="141"/>
      <c r="T327" s="141"/>
      <c r="U327" s="142">
        <v>77.37</v>
      </c>
    </row>
    <row r="328" spans="2:21" x14ac:dyDescent="0.25">
      <c r="B328" s="140" t="s">
        <v>258</v>
      </c>
      <c r="C328" s="140"/>
      <c r="D328" s="140"/>
      <c r="E328" s="140"/>
      <c r="F328" s="140"/>
      <c r="G328" s="140"/>
      <c r="H328" s="140"/>
      <c r="I328" s="141" t="s">
        <v>522</v>
      </c>
      <c r="J328" s="141"/>
      <c r="K328" s="141"/>
      <c r="L328" s="141" t="s">
        <v>446</v>
      </c>
      <c r="M328" s="141"/>
      <c r="N328" s="141"/>
      <c r="O328" s="141"/>
      <c r="P328" s="141"/>
      <c r="R328" s="141" t="s">
        <v>523</v>
      </c>
      <c r="S328" s="141"/>
      <c r="T328" s="141"/>
      <c r="U328" s="142">
        <v>65.34</v>
      </c>
    </row>
    <row r="329" spans="2:21" x14ac:dyDescent="0.25">
      <c r="B329" s="140" t="s">
        <v>262</v>
      </c>
      <c r="C329" s="140"/>
      <c r="D329" s="140"/>
      <c r="E329" s="140"/>
      <c r="F329" s="140"/>
      <c r="G329" s="140"/>
      <c r="H329" s="140"/>
      <c r="I329" s="141" t="s">
        <v>515</v>
      </c>
      <c r="J329" s="141"/>
      <c r="K329" s="141"/>
      <c r="L329" s="141" t="s">
        <v>524</v>
      </c>
      <c r="M329" s="141"/>
      <c r="N329" s="141"/>
      <c r="O329" s="141"/>
      <c r="P329" s="141"/>
      <c r="R329" s="143" t="s">
        <v>525</v>
      </c>
      <c r="S329" s="143"/>
      <c r="T329" s="143"/>
      <c r="U329" s="142">
        <v>381.76</v>
      </c>
    </row>
    <row r="330" spans="2:21" x14ac:dyDescent="0.25">
      <c r="R330" s="143"/>
      <c r="S330" s="143"/>
      <c r="T330" s="143"/>
    </row>
    <row r="331" spans="2:21" x14ac:dyDescent="0.25">
      <c r="B331" s="140" t="s">
        <v>262</v>
      </c>
      <c r="C331" s="140"/>
      <c r="D331" s="140"/>
      <c r="E331" s="140"/>
      <c r="F331" s="140"/>
      <c r="G331" s="140"/>
      <c r="H331" s="140"/>
      <c r="I331" s="141" t="s">
        <v>454</v>
      </c>
      <c r="J331" s="141"/>
      <c r="K331" s="141"/>
      <c r="L331" s="141" t="s">
        <v>524</v>
      </c>
      <c r="M331" s="141"/>
      <c r="N331" s="141"/>
      <c r="O331" s="141"/>
      <c r="P331" s="141"/>
      <c r="R331" s="141" t="s">
        <v>526</v>
      </c>
      <c r="S331" s="141"/>
      <c r="T331" s="141"/>
      <c r="U331" s="142">
        <v>5.97</v>
      </c>
    </row>
    <row r="332" spans="2:21" x14ac:dyDescent="0.25">
      <c r="B332" s="140" t="s">
        <v>262</v>
      </c>
      <c r="C332" s="140"/>
      <c r="D332" s="140"/>
      <c r="E332" s="140"/>
      <c r="F332" s="140"/>
      <c r="G332" s="140"/>
      <c r="H332" s="140"/>
      <c r="I332" s="141" t="s">
        <v>527</v>
      </c>
      <c r="J332" s="141"/>
      <c r="K332" s="141"/>
      <c r="L332" s="141" t="s">
        <v>442</v>
      </c>
      <c r="M332" s="141"/>
      <c r="N332" s="141"/>
      <c r="O332" s="141"/>
      <c r="P332" s="141"/>
      <c r="R332" s="141" t="s">
        <v>444</v>
      </c>
      <c r="S332" s="141"/>
      <c r="T332" s="141"/>
      <c r="U332" s="142">
        <v>134.13</v>
      </c>
    </row>
    <row r="333" spans="2:21" x14ac:dyDescent="0.25">
      <c r="B333" s="140" t="s">
        <v>262</v>
      </c>
      <c r="C333" s="140"/>
      <c r="D333" s="140"/>
      <c r="E333" s="140"/>
      <c r="F333" s="140"/>
      <c r="G333" s="140"/>
      <c r="H333" s="140"/>
      <c r="I333" s="141" t="s">
        <v>528</v>
      </c>
      <c r="J333" s="141"/>
      <c r="K333" s="141"/>
      <c r="L333" s="141" t="s">
        <v>260</v>
      </c>
      <c r="M333" s="141"/>
      <c r="N333" s="141"/>
      <c r="O333" s="141"/>
      <c r="P333" s="141"/>
      <c r="R333" s="143" t="s">
        <v>529</v>
      </c>
      <c r="S333" s="143"/>
      <c r="T333" s="143"/>
      <c r="U333" s="142">
        <v>13.98</v>
      </c>
    </row>
    <row r="334" spans="2:21" x14ac:dyDescent="0.25">
      <c r="R334" s="143"/>
      <c r="S334" s="143"/>
      <c r="T334" s="143"/>
    </row>
    <row r="335" spans="2:21" x14ac:dyDescent="0.25">
      <c r="B335" s="140" t="s">
        <v>262</v>
      </c>
      <c r="C335" s="140"/>
      <c r="D335" s="140"/>
      <c r="E335" s="140"/>
      <c r="F335" s="140"/>
      <c r="G335" s="140"/>
      <c r="H335" s="140"/>
      <c r="I335" s="141" t="s">
        <v>530</v>
      </c>
      <c r="J335" s="141"/>
      <c r="K335" s="141"/>
      <c r="L335" s="141" t="s">
        <v>442</v>
      </c>
      <c r="M335" s="141"/>
      <c r="N335" s="141"/>
      <c r="O335" s="141"/>
      <c r="P335" s="141"/>
      <c r="R335" s="141" t="s">
        <v>444</v>
      </c>
      <c r="S335" s="141"/>
      <c r="T335" s="141"/>
      <c r="U335" s="142">
        <v>65.16</v>
      </c>
    </row>
    <row r="336" spans="2:21" x14ac:dyDescent="0.25">
      <c r="B336" s="140" t="s">
        <v>262</v>
      </c>
      <c r="C336" s="140"/>
      <c r="D336" s="140"/>
      <c r="E336" s="140"/>
      <c r="F336" s="140"/>
      <c r="G336" s="140"/>
      <c r="H336" s="140"/>
      <c r="I336" s="141" t="s">
        <v>531</v>
      </c>
      <c r="J336" s="141"/>
      <c r="K336" s="141"/>
      <c r="L336" s="141" t="s">
        <v>460</v>
      </c>
      <c r="M336" s="141"/>
      <c r="N336" s="141"/>
      <c r="O336" s="141"/>
      <c r="P336" s="141"/>
      <c r="R336" s="143" t="s">
        <v>532</v>
      </c>
      <c r="S336" s="143"/>
      <c r="T336" s="143"/>
      <c r="U336" s="142">
        <v>3143.22</v>
      </c>
    </row>
    <row r="337" spans="2:21" x14ac:dyDescent="0.25">
      <c r="R337" s="143"/>
      <c r="S337" s="143"/>
      <c r="T337" s="143"/>
    </row>
    <row r="338" spans="2:21" x14ac:dyDescent="0.25">
      <c r="B338" s="140" t="s">
        <v>305</v>
      </c>
      <c r="C338" s="140"/>
      <c r="D338" s="140"/>
      <c r="E338" s="140"/>
      <c r="F338" s="140"/>
      <c r="G338" s="140"/>
      <c r="H338" s="140"/>
      <c r="I338" s="141" t="s">
        <v>473</v>
      </c>
      <c r="J338" s="141"/>
      <c r="K338" s="141"/>
      <c r="L338" s="141" t="s">
        <v>449</v>
      </c>
      <c r="M338" s="141"/>
      <c r="N338" s="141"/>
      <c r="O338" s="141"/>
      <c r="P338" s="141"/>
      <c r="R338" s="141" t="s">
        <v>533</v>
      </c>
      <c r="S338" s="141"/>
      <c r="T338" s="141"/>
      <c r="U338" s="142">
        <v>136.36000000000001</v>
      </c>
    </row>
    <row r="339" spans="2:21" x14ac:dyDescent="0.25">
      <c r="B339" s="140" t="s">
        <v>305</v>
      </c>
      <c r="C339" s="140"/>
      <c r="D339" s="140"/>
      <c r="E339" s="140"/>
      <c r="F339" s="140"/>
      <c r="G339" s="140"/>
      <c r="H339" s="140"/>
      <c r="I339" s="141" t="s">
        <v>457</v>
      </c>
      <c r="J339" s="141"/>
      <c r="K339" s="141"/>
      <c r="L339" s="141" t="s">
        <v>446</v>
      </c>
      <c r="M339" s="141"/>
      <c r="N339" s="141"/>
      <c r="O339" s="141"/>
      <c r="P339" s="141"/>
      <c r="R339" s="141" t="s">
        <v>534</v>
      </c>
      <c r="S339" s="141"/>
      <c r="T339" s="141"/>
      <c r="U339" s="142">
        <v>49.81</v>
      </c>
    </row>
    <row r="340" spans="2:21" x14ac:dyDescent="0.25">
      <c r="B340" s="140" t="s">
        <v>263</v>
      </c>
      <c r="C340" s="140"/>
      <c r="D340" s="140"/>
      <c r="E340" s="140"/>
      <c r="F340" s="140"/>
      <c r="G340" s="140"/>
      <c r="H340" s="140"/>
      <c r="I340" s="141" t="s">
        <v>535</v>
      </c>
      <c r="J340" s="141"/>
      <c r="K340" s="141"/>
      <c r="L340" s="141" t="s">
        <v>446</v>
      </c>
      <c r="M340" s="141"/>
      <c r="N340" s="141"/>
      <c r="O340" s="141"/>
      <c r="P340" s="141"/>
      <c r="R340" s="141" t="s">
        <v>536</v>
      </c>
      <c r="S340" s="141"/>
      <c r="T340" s="141"/>
      <c r="U340" s="142">
        <v>78.650000000000006</v>
      </c>
    </row>
    <row r="341" spans="2:21" x14ac:dyDescent="0.25">
      <c r="B341" s="140" t="s">
        <v>263</v>
      </c>
      <c r="C341" s="140"/>
      <c r="D341" s="140"/>
      <c r="E341" s="140"/>
      <c r="F341" s="140"/>
      <c r="G341" s="140"/>
      <c r="H341" s="140"/>
      <c r="I341" s="141" t="s">
        <v>466</v>
      </c>
      <c r="J341" s="141"/>
      <c r="K341" s="141"/>
      <c r="L341" s="141" t="s">
        <v>225</v>
      </c>
      <c r="M341" s="141"/>
      <c r="N341" s="141"/>
      <c r="O341" s="141"/>
      <c r="P341" s="141"/>
      <c r="R341" s="141" t="s">
        <v>537</v>
      </c>
      <c r="S341" s="141"/>
      <c r="T341" s="141"/>
      <c r="U341" s="142">
        <v>80.95</v>
      </c>
    </row>
    <row r="342" spans="2:21" x14ac:dyDescent="0.25">
      <c r="B342" s="140" t="s">
        <v>263</v>
      </c>
      <c r="C342" s="140"/>
      <c r="D342" s="140"/>
      <c r="E342" s="140"/>
      <c r="F342" s="140"/>
      <c r="G342" s="140"/>
      <c r="H342" s="140"/>
      <c r="I342" s="141" t="s">
        <v>441</v>
      </c>
      <c r="J342" s="141"/>
      <c r="K342" s="141"/>
      <c r="L342" s="141" t="s">
        <v>455</v>
      </c>
      <c r="M342" s="141"/>
      <c r="N342" s="141"/>
      <c r="O342" s="141"/>
      <c r="P342" s="141"/>
      <c r="R342" s="143" t="s">
        <v>538</v>
      </c>
      <c r="S342" s="143"/>
      <c r="T342" s="143"/>
      <c r="U342" s="142">
        <v>48.76</v>
      </c>
    </row>
    <row r="343" spans="2:21" x14ac:dyDescent="0.25">
      <c r="R343" s="143"/>
      <c r="S343" s="143"/>
      <c r="T343" s="143"/>
    </row>
    <row r="344" spans="2:21" x14ac:dyDescent="0.25">
      <c r="B344" s="140" t="s">
        <v>263</v>
      </c>
      <c r="C344" s="140"/>
      <c r="D344" s="140"/>
      <c r="E344" s="140"/>
      <c r="F344" s="140"/>
      <c r="G344" s="140"/>
      <c r="H344" s="140"/>
      <c r="I344" s="141" t="s">
        <v>539</v>
      </c>
      <c r="J344" s="141"/>
      <c r="K344" s="141"/>
      <c r="L344" s="141" t="s">
        <v>442</v>
      </c>
      <c r="M344" s="141"/>
      <c r="N344" s="141"/>
      <c r="O344" s="141"/>
      <c r="P344" s="141"/>
      <c r="R344" s="141" t="s">
        <v>444</v>
      </c>
      <c r="S344" s="141"/>
      <c r="T344" s="141"/>
      <c r="U344" s="142">
        <v>87.45</v>
      </c>
    </row>
    <row r="345" spans="2:21" x14ac:dyDescent="0.25">
      <c r="B345" s="140" t="s">
        <v>263</v>
      </c>
      <c r="C345" s="140"/>
      <c r="D345" s="140"/>
      <c r="E345" s="140"/>
      <c r="F345" s="140"/>
      <c r="G345" s="140"/>
      <c r="H345" s="140"/>
      <c r="I345" s="141" t="s">
        <v>540</v>
      </c>
      <c r="J345" s="141"/>
      <c r="K345" s="141"/>
      <c r="L345" s="141" t="s">
        <v>442</v>
      </c>
      <c r="M345" s="141"/>
      <c r="N345" s="141"/>
      <c r="O345" s="141"/>
      <c r="P345" s="141"/>
      <c r="R345" s="141" t="s">
        <v>444</v>
      </c>
      <c r="S345" s="141"/>
      <c r="T345" s="141"/>
      <c r="U345" s="142">
        <v>49.94</v>
      </c>
    </row>
    <row r="346" spans="2:21" x14ac:dyDescent="0.25">
      <c r="B346" s="140" t="s">
        <v>263</v>
      </c>
      <c r="C346" s="140"/>
      <c r="D346" s="140"/>
      <c r="E346" s="140"/>
      <c r="F346" s="140"/>
      <c r="G346" s="140"/>
      <c r="H346" s="140"/>
      <c r="I346" s="141" t="s">
        <v>400</v>
      </c>
      <c r="J346" s="141"/>
      <c r="K346" s="141"/>
      <c r="L346" s="141" t="s">
        <v>225</v>
      </c>
      <c r="M346" s="141"/>
      <c r="N346" s="141"/>
      <c r="O346" s="141"/>
      <c r="P346" s="141"/>
      <c r="R346" s="143" t="s">
        <v>541</v>
      </c>
      <c r="S346" s="143"/>
      <c r="T346" s="143"/>
      <c r="U346" s="142">
        <v>38.43</v>
      </c>
    </row>
    <row r="347" spans="2:21" x14ac:dyDescent="0.25">
      <c r="R347" s="143"/>
      <c r="S347" s="143"/>
      <c r="T347" s="143"/>
    </row>
    <row r="348" spans="2:21" x14ac:dyDescent="0.25">
      <c r="B348" s="140" t="s">
        <v>263</v>
      </c>
      <c r="C348" s="140"/>
      <c r="D348" s="140"/>
      <c r="E348" s="140"/>
      <c r="F348" s="140"/>
      <c r="G348" s="140"/>
      <c r="H348" s="140"/>
      <c r="I348" s="141" t="s">
        <v>462</v>
      </c>
      <c r="J348" s="141"/>
      <c r="K348" s="141"/>
      <c r="L348" s="141" t="s">
        <v>442</v>
      </c>
      <c r="M348" s="141"/>
      <c r="N348" s="141"/>
      <c r="O348" s="141"/>
      <c r="P348" s="141"/>
      <c r="R348" s="141" t="s">
        <v>542</v>
      </c>
      <c r="S348" s="141"/>
      <c r="T348" s="141"/>
      <c r="U348" s="142">
        <v>175.71</v>
      </c>
    </row>
    <row r="349" spans="2:21" x14ac:dyDescent="0.25">
      <c r="B349" s="140" t="s">
        <v>263</v>
      </c>
      <c r="C349" s="140"/>
      <c r="D349" s="140"/>
      <c r="E349" s="140"/>
      <c r="F349" s="140"/>
      <c r="G349" s="140"/>
      <c r="H349" s="140"/>
      <c r="I349" s="141" t="s">
        <v>459</v>
      </c>
      <c r="J349" s="141"/>
      <c r="K349" s="141"/>
      <c r="L349" s="141" t="s">
        <v>460</v>
      </c>
      <c r="M349" s="141"/>
      <c r="N349" s="141"/>
      <c r="O349" s="141"/>
      <c r="P349" s="141"/>
      <c r="R349" s="141" t="s">
        <v>543</v>
      </c>
      <c r="S349" s="141"/>
      <c r="T349" s="141"/>
      <c r="U349" s="142">
        <v>26.33</v>
      </c>
    </row>
    <row r="350" spans="2:21" x14ac:dyDescent="0.25">
      <c r="B350" s="140" t="s">
        <v>263</v>
      </c>
      <c r="C350" s="140"/>
      <c r="D350" s="140"/>
      <c r="E350" s="140"/>
      <c r="F350" s="140"/>
      <c r="G350" s="140"/>
      <c r="H350" s="140"/>
      <c r="I350" s="141" t="s">
        <v>473</v>
      </c>
      <c r="J350" s="141"/>
      <c r="K350" s="141"/>
      <c r="L350" s="141" t="s">
        <v>442</v>
      </c>
      <c r="M350" s="141"/>
      <c r="N350" s="141"/>
      <c r="O350" s="141"/>
      <c r="P350" s="141"/>
      <c r="R350" s="141" t="s">
        <v>504</v>
      </c>
      <c r="S350" s="141"/>
      <c r="T350" s="141"/>
      <c r="U350" s="142">
        <v>241.39</v>
      </c>
    </row>
    <row r="351" spans="2:21" x14ac:dyDescent="0.25">
      <c r="B351" s="140" t="s">
        <v>286</v>
      </c>
      <c r="C351" s="140"/>
      <c r="D351" s="140"/>
      <c r="E351" s="140"/>
      <c r="F351" s="140"/>
      <c r="G351" s="140"/>
      <c r="H351" s="140"/>
      <c r="I351" s="141" t="s">
        <v>459</v>
      </c>
      <c r="J351" s="141"/>
      <c r="K351" s="141"/>
      <c r="L351" s="141" t="s">
        <v>460</v>
      </c>
      <c r="M351" s="141"/>
      <c r="N351" s="141"/>
      <c r="O351" s="141"/>
      <c r="P351" s="141"/>
      <c r="R351" s="141" t="s">
        <v>544</v>
      </c>
      <c r="S351" s="141"/>
      <c r="T351" s="141"/>
      <c r="U351" s="142">
        <v>26.33</v>
      </c>
    </row>
    <row r="352" spans="2:21" x14ac:dyDescent="0.25">
      <c r="B352" s="140" t="s">
        <v>286</v>
      </c>
      <c r="C352" s="140"/>
      <c r="D352" s="140"/>
      <c r="E352" s="140"/>
      <c r="F352" s="140"/>
      <c r="G352" s="140"/>
      <c r="H352" s="140"/>
      <c r="I352" s="141" t="s">
        <v>459</v>
      </c>
      <c r="J352" s="141"/>
      <c r="K352" s="141"/>
      <c r="L352" s="141" t="s">
        <v>460</v>
      </c>
      <c r="M352" s="141"/>
      <c r="N352" s="141"/>
      <c r="O352" s="141"/>
      <c r="P352" s="141"/>
      <c r="R352" s="143" t="s">
        <v>545</v>
      </c>
      <c r="S352" s="143"/>
      <c r="T352" s="143"/>
      <c r="U352" s="142">
        <v>33.56</v>
      </c>
    </row>
    <row r="353" spans="2:21" x14ac:dyDescent="0.25">
      <c r="R353" s="143"/>
      <c r="S353" s="143"/>
      <c r="T353" s="143"/>
    </row>
    <row r="354" spans="2:21" x14ac:dyDescent="0.25">
      <c r="B354" s="140" t="s">
        <v>227</v>
      </c>
      <c r="C354" s="140"/>
      <c r="D354" s="140"/>
      <c r="E354" s="140"/>
      <c r="F354" s="140"/>
      <c r="G354" s="140"/>
      <c r="H354" s="140"/>
      <c r="I354" s="141" t="s">
        <v>519</v>
      </c>
      <c r="J354" s="141"/>
      <c r="K354" s="141"/>
      <c r="L354" s="141" t="s">
        <v>455</v>
      </c>
      <c r="M354" s="141"/>
      <c r="N354" s="141"/>
      <c r="O354" s="141"/>
      <c r="P354" s="141"/>
      <c r="R354" s="141" t="s">
        <v>495</v>
      </c>
      <c r="S354" s="141"/>
      <c r="T354" s="141"/>
      <c r="U354" s="142">
        <v>89.92</v>
      </c>
    </row>
    <row r="355" spans="2:21" x14ac:dyDescent="0.25">
      <c r="B355" s="140" t="s">
        <v>227</v>
      </c>
      <c r="C355" s="140"/>
      <c r="D355" s="140"/>
      <c r="E355" s="140"/>
      <c r="F355" s="140"/>
      <c r="G355" s="140"/>
      <c r="H355" s="140"/>
      <c r="I355" s="141" t="s">
        <v>546</v>
      </c>
      <c r="J355" s="141"/>
      <c r="K355" s="141"/>
      <c r="L355" s="141" t="s">
        <v>442</v>
      </c>
      <c r="M355" s="141"/>
      <c r="N355" s="141"/>
      <c r="O355" s="141"/>
      <c r="P355" s="141"/>
      <c r="R355" s="141" t="s">
        <v>444</v>
      </c>
      <c r="S355" s="141"/>
      <c r="T355" s="141"/>
      <c r="U355" s="142">
        <v>102.3</v>
      </c>
    </row>
    <row r="356" spans="2:21" x14ac:dyDescent="0.25">
      <c r="B356" s="140" t="s">
        <v>227</v>
      </c>
      <c r="C356" s="140"/>
      <c r="D356" s="140"/>
      <c r="E356" s="140"/>
      <c r="F356" s="140"/>
      <c r="G356" s="140"/>
      <c r="H356" s="140"/>
      <c r="I356" s="141" t="s">
        <v>441</v>
      </c>
      <c r="J356" s="141"/>
      <c r="K356" s="141"/>
      <c r="L356" s="141" t="s">
        <v>442</v>
      </c>
      <c r="M356" s="141"/>
      <c r="N356" s="141"/>
      <c r="O356" s="141"/>
      <c r="P356" s="141"/>
      <c r="R356" s="141" t="s">
        <v>444</v>
      </c>
      <c r="S356" s="141"/>
      <c r="T356" s="141"/>
      <c r="U356" s="142">
        <v>102.38</v>
      </c>
    </row>
    <row r="357" spans="2:21" x14ac:dyDescent="0.25">
      <c r="B357" s="140" t="s">
        <v>227</v>
      </c>
      <c r="C357" s="140"/>
      <c r="D357" s="140"/>
      <c r="E357" s="140"/>
      <c r="F357" s="140"/>
      <c r="G357" s="140"/>
      <c r="H357" s="140"/>
      <c r="I357" s="141" t="s">
        <v>547</v>
      </c>
      <c r="J357" s="141"/>
      <c r="K357" s="141"/>
      <c r="L357" s="141" t="s">
        <v>446</v>
      </c>
      <c r="M357" s="141"/>
      <c r="N357" s="141"/>
      <c r="O357" s="141"/>
      <c r="P357" s="141"/>
      <c r="R357" s="141" t="s">
        <v>548</v>
      </c>
      <c r="S357" s="141"/>
      <c r="T357" s="141"/>
      <c r="U357" s="142">
        <v>78.84</v>
      </c>
    </row>
    <row r="358" spans="2:21" x14ac:dyDescent="0.25">
      <c r="B358" s="140" t="s">
        <v>233</v>
      </c>
      <c r="C358" s="140"/>
      <c r="D358" s="140"/>
      <c r="E358" s="140"/>
      <c r="F358" s="140"/>
      <c r="G358" s="140"/>
      <c r="H358" s="140"/>
      <c r="I358" s="141" t="s">
        <v>459</v>
      </c>
      <c r="J358" s="141"/>
      <c r="K358" s="141"/>
      <c r="L358" s="141" t="s">
        <v>460</v>
      </c>
      <c r="M358" s="141"/>
      <c r="N358" s="141"/>
      <c r="O358" s="141"/>
      <c r="P358" s="141"/>
      <c r="R358" s="141" t="s">
        <v>549</v>
      </c>
      <c r="S358" s="141"/>
      <c r="T358" s="141"/>
      <c r="U358" s="142">
        <v>7.23</v>
      </c>
    </row>
    <row r="359" spans="2:21" x14ac:dyDescent="0.25">
      <c r="B359" s="140" t="s">
        <v>233</v>
      </c>
      <c r="C359" s="140"/>
      <c r="D359" s="140"/>
      <c r="E359" s="140"/>
      <c r="F359" s="140"/>
      <c r="G359" s="140"/>
      <c r="H359" s="140"/>
      <c r="I359" s="141" t="s">
        <v>550</v>
      </c>
      <c r="J359" s="141"/>
      <c r="K359" s="141"/>
      <c r="L359" s="141" t="s">
        <v>455</v>
      </c>
      <c r="M359" s="141"/>
      <c r="N359" s="141"/>
      <c r="O359" s="141"/>
      <c r="P359" s="141"/>
      <c r="R359" s="141" t="s">
        <v>495</v>
      </c>
      <c r="S359" s="141"/>
      <c r="T359" s="141"/>
      <c r="U359" s="142">
        <v>73.5</v>
      </c>
    </row>
    <row r="360" spans="2:21" x14ac:dyDescent="0.25">
      <c r="B360" s="140" t="s">
        <v>233</v>
      </c>
      <c r="C360" s="140"/>
      <c r="D360" s="140"/>
      <c r="E360" s="140"/>
      <c r="F360" s="140"/>
      <c r="G360" s="140"/>
      <c r="H360" s="140"/>
      <c r="I360" s="141" t="s">
        <v>259</v>
      </c>
      <c r="J360" s="141"/>
      <c r="K360" s="141"/>
      <c r="L360" s="141" t="s">
        <v>455</v>
      </c>
      <c r="M360" s="141"/>
      <c r="N360" s="141"/>
      <c r="O360" s="141"/>
      <c r="P360" s="141"/>
      <c r="R360" s="143" t="s">
        <v>551</v>
      </c>
      <c r="S360" s="143"/>
      <c r="T360" s="143"/>
      <c r="U360" s="142">
        <v>510.24</v>
      </c>
    </row>
    <row r="361" spans="2:21" x14ac:dyDescent="0.25">
      <c r="R361" s="143"/>
      <c r="S361" s="143"/>
      <c r="T361" s="143"/>
    </row>
    <row r="362" spans="2:21" x14ac:dyDescent="0.25">
      <c r="B362" s="140" t="s">
        <v>233</v>
      </c>
      <c r="C362" s="140"/>
      <c r="D362" s="140"/>
      <c r="E362" s="140"/>
      <c r="F362" s="140"/>
      <c r="G362" s="140"/>
      <c r="H362" s="140"/>
      <c r="I362" s="141" t="s">
        <v>441</v>
      </c>
      <c r="J362" s="141"/>
      <c r="K362" s="141"/>
      <c r="L362" s="141" t="s">
        <v>455</v>
      </c>
      <c r="M362" s="141"/>
      <c r="N362" s="141"/>
      <c r="O362" s="141"/>
      <c r="P362" s="141"/>
      <c r="R362" s="141" t="s">
        <v>495</v>
      </c>
      <c r="S362" s="141"/>
      <c r="T362" s="141"/>
      <c r="U362" s="142">
        <v>22.46</v>
      </c>
    </row>
    <row r="363" spans="2:21" x14ac:dyDescent="0.25">
      <c r="B363" s="140" t="s">
        <v>233</v>
      </c>
      <c r="C363" s="140"/>
      <c r="D363" s="140"/>
      <c r="E363" s="140"/>
      <c r="F363" s="140"/>
      <c r="G363" s="140"/>
      <c r="H363" s="140"/>
      <c r="I363" s="141" t="s">
        <v>516</v>
      </c>
      <c r="J363" s="141"/>
      <c r="K363" s="141"/>
      <c r="L363" s="141" t="s">
        <v>446</v>
      </c>
      <c r="M363" s="141"/>
      <c r="N363" s="141"/>
      <c r="O363" s="141"/>
      <c r="P363" s="141"/>
      <c r="R363" s="141" t="s">
        <v>458</v>
      </c>
      <c r="S363" s="141"/>
      <c r="T363" s="141"/>
      <c r="U363" s="142">
        <v>66.91</v>
      </c>
    </row>
    <row r="364" spans="2:21" x14ac:dyDescent="0.25">
      <c r="B364" s="140" t="s">
        <v>233</v>
      </c>
      <c r="C364" s="140"/>
      <c r="D364" s="140"/>
      <c r="E364" s="140"/>
      <c r="F364" s="140"/>
      <c r="G364" s="140"/>
      <c r="H364" s="140"/>
      <c r="I364" s="141" t="s">
        <v>552</v>
      </c>
      <c r="J364" s="141"/>
      <c r="K364" s="141"/>
      <c r="L364" s="141" t="s">
        <v>455</v>
      </c>
      <c r="M364" s="141"/>
      <c r="N364" s="141"/>
      <c r="O364" s="141"/>
      <c r="P364" s="141"/>
      <c r="R364" s="143" t="s">
        <v>553</v>
      </c>
      <c r="S364" s="143"/>
      <c r="T364" s="143"/>
      <c r="U364" s="142">
        <v>59.98</v>
      </c>
    </row>
    <row r="365" spans="2:21" x14ac:dyDescent="0.25">
      <c r="R365" s="143"/>
      <c r="S365" s="143"/>
      <c r="T365" s="143"/>
    </row>
    <row r="366" spans="2:21" x14ac:dyDescent="0.25">
      <c r="B366" s="140" t="s">
        <v>268</v>
      </c>
      <c r="C366" s="140"/>
      <c r="D366" s="140"/>
      <c r="E366" s="140"/>
      <c r="F366" s="140"/>
      <c r="G366" s="140"/>
      <c r="H366" s="140"/>
      <c r="I366" s="141" t="s">
        <v>259</v>
      </c>
      <c r="J366" s="141"/>
      <c r="K366" s="141"/>
      <c r="L366" s="141" t="s">
        <v>455</v>
      </c>
      <c r="M366" s="141"/>
      <c r="N366" s="141"/>
      <c r="O366" s="141"/>
      <c r="P366" s="141"/>
      <c r="R366" s="143" t="s">
        <v>554</v>
      </c>
      <c r="S366" s="143"/>
      <c r="T366" s="143"/>
      <c r="U366" s="142">
        <v>127.56</v>
      </c>
    </row>
    <row r="367" spans="2:21" x14ac:dyDescent="0.25">
      <c r="R367" s="143"/>
      <c r="S367" s="143"/>
      <c r="T367" s="143"/>
    </row>
    <row r="368" spans="2:21" x14ac:dyDescent="0.25">
      <c r="B368" s="140" t="s">
        <v>268</v>
      </c>
      <c r="C368" s="140"/>
      <c r="D368" s="140"/>
      <c r="E368" s="140"/>
      <c r="F368" s="140"/>
      <c r="G368" s="140"/>
      <c r="H368" s="140"/>
      <c r="I368" s="141" t="s">
        <v>515</v>
      </c>
      <c r="J368" s="141"/>
      <c r="K368" s="141"/>
      <c r="L368" s="141" t="s">
        <v>442</v>
      </c>
      <c r="M368" s="141"/>
      <c r="N368" s="141"/>
      <c r="O368" s="141"/>
      <c r="P368" s="141"/>
      <c r="R368" s="141" t="s">
        <v>444</v>
      </c>
      <c r="S368" s="141"/>
      <c r="T368" s="141"/>
      <c r="U368" s="142">
        <v>43.94</v>
      </c>
    </row>
    <row r="369" spans="1:22" x14ac:dyDescent="0.25">
      <c r="B369" s="140" t="s">
        <v>268</v>
      </c>
      <c r="C369" s="140"/>
      <c r="D369" s="140"/>
      <c r="E369" s="140"/>
      <c r="F369" s="140"/>
      <c r="G369" s="140"/>
      <c r="H369" s="140"/>
      <c r="I369" s="141" t="s">
        <v>441</v>
      </c>
      <c r="J369" s="141"/>
      <c r="K369" s="141"/>
      <c r="L369" s="141" t="s">
        <v>442</v>
      </c>
      <c r="M369" s="141"/>
      <c r="N369" s="141"/>
      <c r="O369" s="141"/>
      <c r="P369" s="141"/>
      <c r="R369" s="141" t="s">
        <v>444</v>
      </c>
      <c r="S369" s="141"/>
      <c r="T369" s="141"/>
      <c r="U369" s="142">
        <v>2274</v>
      </c>
    </row>
    <row r="370" spans="1:22" ht="4.5" customHeight="1" x14ac:dyDescent="0.25"/>
    <row r="371" spans="1:22" ht="11.25" customHeight="1" x14ac:dyDescent="0.25"/>
    <row r="372" spans="1:22" ht="13.5" customHeight="1" x14ac:dyDescent="0.25">
      <c r="A372" s="143" t="s">
        <v>295</v>
      </c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P372" s="147" t="s">
        <v>555</v>
      </c>
      <c r="Q372" s="147"/>
      <c r="R372" s="147"/>
      <c r="S372" s="147"/>
      <c r="T372" s="147"/>
      <c r="U372" s="147"/>
      <c r="V372" s="147"/>
    </row>
    <row r="373" spans="1:22" ht="20.25" customHeight="1" x14ac:dyDescent="0.25">
      <c r="A373" s="148" t="s">
        <v>297</v>
      </c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</row>
    <row r="374" spans="1:22" ht="7.5" customHeight="1" x14ac:dyDescent="0.25"/>
    <row r="375" spans="1:22" x14ac:dyDescent="0.25">
      <c r="A375" s="139" t="s">
        <v>440</v>
      </c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</row>
    <row r="376" spans="1:22" ht="6" customHeight="1" x14ac:dyDescent="0.25"/>
    <row r="377" spans="1:22" x14ac:dyDescent="0.25">
      <c r="B377" s="140" t="s">
        <v>268</v>
      </c>
      <c r="C377" s="140"/>
      <c r="D377" s="140"/>
      <c r="E377" s="140"/>
      <c r="F377" s="140"/>
      <c r="G377" s="140"/>
      <c r="H377" s="140"/>
      <c r="I377" s="141" t="s">
        <v>556</v>
      </c>
      <c r="J377" s="141"/>
      <c r="K377" s="141"/>
      <c r="L377" s="141" t="s">
        <v>442</v>
      </c>
      <c r="M377" s="141"/>
      <c r="N377" s="141"/>
      <c r="O377" s="141"/>
      <c r="P377" s="141"/>
      <c r="R377" s="141" t="s">
        <v>444</v>
      </c>
      <c r="S377" s="141"/>
      <c r="T377" s="141"/>
      <c r="U377" s="142">
        <v>117.73</v>
      </c>
    </row>
    <row r="378" spans="1:22" x14ac:dyDescent="0.25">
      <c r="B378" s="140" t="s">
        <v>268</v>
      </c>
      <c r="C378" s="140"/>
      <c r="D378" s="140"/>
      <c r="E378" s="140"/>
      <c r="F378" s="140"/>
      <c r="G378" s="140"/>
      <c r="H378" s="140"/>
      <c r="I378" s="141" t="s">
        <v>519</v>
      </c>
      <c r="J378" s="141"/>
      <c r="K378" s="141"/>
      <c r="L378" s="141" t="s">
        <v>455</v>
      </c>
      <c r="M378" s="141"/>
      <c r="N378" s="141"/>
      <c r="O378" s="141"/>
      <c r="P378" s="141"/>
      <c r="R378" s="141" t="s">
        <v>557</v>
      </c>
      <c r="S378" s="141"/>
      <c r="T378" s="141"/>
      <c r="U378" s="142">
        <v>17.940000000000001</v>
      </c>
    </row>
    <row r="379" spans="1:22" x14ac:dyDescent="0.25">
      <c r="B379" s="140" t="s">
        <v>268</v>
      </c>
      <c r="C379" s="140"/>
      <c r="D379" s="140"/>
      <c r="E379" s="140"/>
      <c r="F379" s="140"/>
      <c r="G379" s="140"/>
      <c r="H379" s="140"/>
      <c r="I379" s="141" t="s">
        <v>483</v>
      </c>
      <c r="J379" s="141"/>
      <c r="K379" s="141"/>
      <c r="L379" s="141" t="s">
        <v>446</v>
      </c>
      <c r="M379" s="141"/>
      <c r="N379" s="141"/>
      <c r="O379" s="141"/>
      <c r="P379" s="141"/>
      <c r="R379" s="141" t="s">
        <v>558</v>
      </c>
      <c r="S379" s="141"/>
      <c r="T379" s="141"/>
      <c r="U379" s="142">
        <v>31.79</v>
      </c>
    </row>
    <row r="380" spans="1:22" x14ac:dyDescent="0.25">
      <c r="B380" s="140" t="s">
        <v>268</v>
      </c>
      <c r="C380" s="140"/>
      <c r="D380" s="140"/>
      <c r="E380" s="140"/>
      <c r="F380" s="140"/>
      <c r="G380" s="140"/>
      <c r="H380" s="140"/>
      <c r="I380" s="141" t="s">
        <v>454</v>
      </c>
      <c r="J380" s="141"/>
      <c r="K380" s="141"/>
      <c r="L380" s="141" t="s">
        <v>442</v>
      </c>
      <c r="M380" s="141"/>
      <c r="N380" s="141"/>
      <c r="O380" s="141"/>
      <c r="P380" s="141"/>
      <c r="R380" s="141" t="s">
        <v>518</v>
      </c>
      <c r="S380" s="141"/>
      <c r="T380" s="141"/>
      <c r="U380" s="142">
        <v>37.880000000000003</v>
      </c>
    </row>
    <row r="381" spans="1:22" x14ac:dyDescent="0.25">
      <c r="B381" s="140" t="s">
        <v>310</v>
      </c>
      <c r="C381" s="140"/>
      <c r="D381" s="140"/>
      <c r="E381" s="140"/>
      <c r="F381" s="140"/>
      <c r="G381" s="140"/>
      <c r="H381" s="140"/>
      <c r="I381" s="141" t="s">
        <v>459</v>
      </c>
      <c r="J381" s="141"/>
      <c r="K381" s="141"/>
      <c r="L381" s="141" t="s">
        <v>460</v>
      </c>
      <c r="M381" s="141"/>
      <c r="N381" s="141"/>
      <c r="O381" s="141"/>
      <c r="P381" s="141"/>
      <c r="R381" s="141" t="s">
        <v>559</v>
      </c>
      <c r="S381" s="141"/>
      <c r="T381" s="141"/>
      <c r="U381" s="142">
        <v>26.33</v>
      </c>
    </row>
    <row r="382" spans="1:22" x14ac:dyDescent="0.25">
      <c r="B382" s="140" t="s">
        <v>310</v>
      </c>
      <c r="C382" s="140"/>
      <c r="D382" s="140"/>
      <c r="E382" s="140"/>
      <c r="F382" s="140"/>
      <c r="G382" s="140"/>
      <c r="H382" s="140"/>
      <c r="I382" s="141" t="s">
        <v>459</v>
      </c>
      <c r="J382" s="141"/>
      <c r="K382" s="141"/>
      <c r="L382" s="141" t="s">
        <v>460</v>
      </c>
      <c r="M382" s="141"/>
      <c r="N382" s="141"/>
      <c r="O382" s="141"/>
      <c r="P382" s="141"/>
      <c r="R382" s="141" t="s">
        <v>560</v>
      </c>
      <c r="S382" s="141"/>
      <c r="T382" s="141"/>
      <c r="U382" s="142">
        <v>26.33</v>
      </c>
    </row>
    <row r="383" spans="1:22" x14ac:dyDescent="0.25">
      <c r="B383" s="140" t="s">
        <v>310</v>
      </c>
      <c r="C383" s="140"/>
      <c r="D383" s="140"/>
      <c r="E383" s="140"/>
      <c r="F383" s="140"/>
      <c r="G383" s="140"/>
      <c r="H383" s="140"/>
      <c r="I383" s="141" t="s">
        <v>519</v>
      </c>
      <c r="J383" s="141"/>
      <c r="K383" s="141"/>
      <c r="L383" s="141" t="s">
        <v>442</v>
      </c>
      <c r="M383" s="141"/>
      <c r="N383" s="141"/>
      <c r="O383" s="141"/>
      <c r="P383" s="141"/>
      <c r="R383" s="141" t="s">
        <v>444</v>
      </c>
      <c r="S383" s="141"/>
      <c r="T383" s="141"/>
      <c r="U383" s="142">
        <v>10.68</v>
      </c>
    </row>
    <row r="384" spans="1:22" x14ac:dyDescent="0.25">
      <c r="B384" s="140" t="s">
        <v>310</v>
      </c>
      <c r="C384" s="140"/>
      <c r="D384" s="140"/>
      <c r="E384" s="140"/>
      <c r="F384" s="140"/>
      <c r="G384" s="140"/>
      <c r="H384" s="140"/>
      <c r="I384" s="141" t="s">
        <v>530</v>
      </c>
      <c r="J384" s="141"/>
      <c r="K384" s="141"/>
      <c r="L384" s="141" t="s">
        <v>442</v>
      </c>
      <c r="M384" s="141"/>
      <c r="N384" s="141"/>
      <c r="O384" s="141"/>
      <c r="P384" s="141"/>
      <c r="R384" s="141" t="s">
        <v>444</v>
      </c>
      <c r="S384" s="141"/>
      <c r="T384" s="141"/>
      <c r="U384" s="142">
        <v>552.41999999999996</v>
      </c>
    </row>
    <row r="385" spans="2:21" x14ac:dyDescent="0.25">
      <c r="B385" s="140" t="s">
        <v>312</v>
      </c>
      <c r="C385" s="140"/>
      <c r="D385" s="140"/>
      <c r="E385" s="140"/>
      <c r="F385" s="140"/>
      <c r="G385" s="140"/>
      <c r="H385" s="140"/>
      <c r="I385" s="141" t="s">
        <v>561</v>
      </c>
      <c r="J385" s="141"/>
      <c r="K385" s="141"/>
      <c r="L385" s="141" t="s">
        <v>446</v>
      </c>
      <c r="M385" s="141"/>
      <c r="N385" s="141"/>
      <c r="O385" s="141"/>
      <c r="P385" s="141"/>
      <c r="R385" s="141" t="s">
        <v>458</v>
      </c>
      <c r="S385" s="141"/>
      <c r="T385" s="141"/>
      <c r="U385" s="142">
        <v>82.59</v>
      </c>
    </row>
    <row r="386" spans="2:21" x14ac:dyDescent="0.25">
      <c r="B386" s="140" t="s">
        <v>312</v>
      </c>
      <c r="C386" s="140"/>
      <c r="D386" s="140"/>
      <c r="E386" s="140"/>
      <c r="F386" s="140"/>
      <c r="G386" s="140"/>
      <c r="H386" s="140"/>
      <c r="I386" s="141" t="s">
        <v>463</v>
      </c>
      <c r="J386" s="141"/>
      <c r="K386" s="141"/>
      <c r="L386" s="141" t="s">
        <v>460</v>
      </c>
      <c r="M386" s="141"/>
      <c r="N386" s="141"/>
      <c r="O386" s="141"/>
      <c r="P386" s="141"/>
      <c r="R386" s="141" t="s">
        <v>562</v>
      </c>
      <c r="S386" s="141"/>
      <c r="T386" s="141"/>
      <c r="U386" s="142">
        <v>24.75</v>
      </c>
    </row>
    <row r="387" spans="2:21" x14ac:dyDescent="0.25">
      <c r="B387" s="140" t="s">
        <v>312</v>
      </c>
      <c r="C387" s="140"/>
      <c r="D387" s="140"/>
      <c r="E387" s="140"/>
      <c r="F387" s="140"/>
      <c r="G387" s="140"/>
      <c r="H387" s="140"/>
      <c r="I387" s="141" t="s">
        <v>463</v>
      </c>
      <c r="J387" s="141"/>
      <c r="K387" s="141"/>
      <c r="L387" s="141" t="s">
        <v>460</v>
      </c>
      <c r="M387" s="141"/>
      <c r="N387" s="141"/>
      <c r="O387" s="141"/>
      <c r="P387" s="141"/>
      <c r="R387" s="141" t="s">
        <v>563</v>
      </c>
      <c r="S387" s="141"/>
      <c r="T387" s="141"/>
      <c r="U387" s="142">
        <v>24</v>
      </c>
    </row>
    <row r="388" spans="2:21" x14ac:dyDescent="0.25">
      <c r="B388" s="140" t="s">
        <v>312</v>
      </c>
      <c r="C388" s="140"/>
      <c r="D388" s="140"/>
      <c r="E388" s="140"/>
      <c r="F388" s="140"/>
      <c r="G388" s="140"/>
      <c r="H388" s="140"/>
      <c r="I388" s="141" t="s">
        <v>564</v>
      </c>
      <c r="J388" s="141"/>
      <c r="K388" s="141"/>
      <c r="L388" s="141" t="s">
        <v>449</v>
      </c>
      <c r="M388" s="141"/>
      <c r="N388" s="141"/>
      <c r="O388" s="141"/>
      <c r="P388" s="141"/>
      <c r="R388" s="141" t="s">
        <v>565</v>
      </c>
      <c r="S388" s="141"/>
      <c r="T388" s="141"/>
      <c r="U388" s="142">
        <v>196.5</v>
      </c>
    </row>
    <row r="389" spans="2:21" x14ac:dyDescent="0.25">
      <c r="B389" s="140" t="s">
        <v>312</v>
      </c>
      <c r="C389" s="140"/>
      <c r="D389" s="140"/>
      <c r="E389" s="140"/>
      <c r="F389" s="140"/>
      <c r="G389" s="140"/>
      <c r="H389" s="140"/>
      <c r="I389" s="141" t="s">
        <v>459</v>
      </c>
      <c r="J389" s="141"/>
      <c r="K389" s="141"/>
      <c r="L389" s="141" t="s">
        <v>460</v>
      </c>
      <c r="M389" s="141"/>
      <c r="N389" s="141"/>
      <c r="O389" s="141"/>
      <c r="P389" s="141"/>
      <c r="R389" s="143" t="s">
        <v>566</v>
      </c>
      <c r="S389" s="143"/>
      <c r="T389" s="143"/>
      <c r="U389" s="142">
        <v>26.33</v>
      </c>
    </row>
    <row r="390" spans="2:21" x14ac:dyDescent="0.25">
      <c r="R390" s="143"/>
      <c r="S390" s="143"/>
      <c r="T390" s="143"/>
    </row>
    <row r="391" spans="2:21" x14ac:dyDescent="0.25">
      <c r="B391" s="140" t="s">
        <v>312</v>
      </c>
      <c r="C391" s="140"/>
      <c r="D391" s="140"/>
      <c r="E391" s="140"/>
      <c r="F391" s="140"/>
      <c r="G391" s="140"/>
      <c r="H391" s="140"/>
      <c r="I391" s="141" t="s">
        <v>473</v>
      </c>
      <c r="J391" s="141"/>
      <c r="K391" s="141"/>
      <c r="L391" s="141" t="s">
        <v>442</v>
      </c>
      <c r="M391" s="141"/>
      <c r="N391" s="141"/>
      <c r="O391" s="141"/>
      <c r="P391" s="141"/>
      <c r="R391" s="141" t="s">
        <v>542</v>
      </c>
      <c r="S391" s="141"/>
      <c r="T391" s="141"/>
      <c r="U391" s="142">
        <v>48.95</v>
      </c>
    </row>
    <row r="392" spans="2:21" x14ac:dyDescent="0.25">
      <c r="B392" s="140" t="s">
        <v>312</v>
      </c>
      <c r="C392" s="140"/>
      <c r="D392" s="140"/>
      <c r="E392" s="140"/>
      <c r="F392" s="140"/>
      <c r="G392" s="140"/>
      <c r="H392" s="140"/>
      <c r="I392" s="141" t="s">
        <v>463</v>
      </c>
      <c r="J392" s="141"/>
      <c r="K392" s="141"/>
      <c r="L392" s="141" t="s">
        <v>460</v>
      </c>
      <c r="M392" s="141"/>
      <c r="N392" s="141"/>
      <c r="O392" s="141"/>
      <c r="P392" s="141"/>
      <c r="R392" s="143" t="s">
        <v>567</v>
      </c>
      <c r="S392" s="143"/>
      <c r="T392" s="143"/>
      <c r="U392" s="142">
        <v>1.02</v>
      </c>
    </row>
    <row r="393" spans="2:21" x14ac:dyDescent="0.25">
      <c r="R393" s="143"/>
      <c r="S393" s="143"/>
      <c r="T393" s="143"/>
    </row>
    <row r="394" spans="2:21" x14ac:dyDescent="0.25">
      <c r="B394" s="140" t="s">
        <v>312</v>
      </c>
      <c r="C394" s="140"/>
      <c r="D394" s="140"/>
      <c r="E394" s="140"/>
      <c r="F394" s="140"/>
      <c r="G394" s="140"/>
      <c r="H394" s="140"/>
      <c r="I394" s="141" t="s">
        <v>463</v>
      </c>
      <c r="J394" s="141"/>
      <c r="K394" s="141"/>
      <c r="L394" s="141" t="s">
        <v>460</v>
      </c>
      <c r="M394" s="141"/>
      <c r="N394" s="141"/>
      <c r="O394" s="141"/>
      <c r="P394" s="141"/>
      <c r="R394" s="141" t="s">
        <v>568</v>
      </c>
      <c r="S394" s="141"/>
      <c r="T394" s="141"/>
      <c r="U394" s="142">
        <v>1.03</v>
      </c>
    </row>
    <row r="395" spans="2:21" x14ac:dyDescent="0.25">
      <c r="B395" s="140" t="s">
        <v>312</v>
      </c>
      <c r="C395" s="140"/>
      <c r="D395" s="140"/>
      <c r="E395" s="140"/>
      <c r="F395" s="140"/>
      <c r="G395" s="140"/>
      <c r="H395" s="140"/>
      <c r="I395" s="141" t="s">
        <v>556</v>
      </c>
      <c r="J395" s="141"/>
      <c r="K395" s="141"/>
      <c r="L395" s="141" t="s">
        <v>442</v>
      </c>
      <c r="M395" s="141"/>
      <c r="N395" s="141"/>
      <c r="O395" s="141"/>
      <c r="P395" s="141"/>
      <c r="R395" s="141" t="s">
        <v>444</v>
      </c>
      <c r="S395" s="141"/>
      <c r="T395" s="141"/>
      <c r="U395" s="142">
        <v>232.32</v>
      </c>
    </row>
    <row r="396" spans="2:21" x14ac:dyDescent="0.25">
      <c r="B396" s="140" t="s">
        <v>312</v>
      </c>
      <c r="C396" s="140"/>
      <c r="D396" s="140"/>
      <c r="E396" s="140"/>
      <c r="F396" s="140"/>
      <c r="G396" s="140"/>
      <c r="H396" s="140"/>
      <c r="I396" s="141" t="s">
        <v>441</v>
      </c>
      <c r="J396" s="141"/>
      <c r="K396" s="141"/>
      <c r="L396" s="141" t="s">
        <v>455</v>
      </c>
      <c r="M396" s="141"/>
      <c r="N396" s="141"/>
      <c r="O396" s="141"/>
      <c r="P396" s="141"/>
      <c r="R396" s="141" t="s">
        <v>495</v>
      </c>
      <c r="S396" s="141"/>
      <c r="T396" s="141"/>
      <c r="U396" s="142">
        <v>192.11</v>
      </c>
    </row>
    <row r="397" spans="2:21" x14ac:dyDescent="0.25">
      <c r="B397" s="140" t="s">
        <v>338</v>
      </c>
      <c r="C397" s="140"/>
      <c r="D397" s="140"/>
      <c r="E397" s="140"/>
      <c r="F397" s="140"/>
      <c r="G397" s="140"/>
      <c r="H397" s="140"/>
      <c r="I397" s="141" t="s">
        <v>569</v>
      </c>
      <c r="J397" s="141"/>
      <c r="K397" s="141"/>
      <c r="L397" s="141" t="s">
        <v>455</v>
      </c>
      <c r="M397" s="141"/>
      <c r="N397" s="141"/>
      <c r="O397" s="141"/>
      <c r="P397" s="141"/>
      <c r="R397" s="141" t="s">
        <v>570</v>
      </c>
      <c r="S397" s="141"/>
      <c r="T397" s="141"/>
      <c r="U397" s="142">
        <v>106.85</v>
      </c>
    </row>
    <row r="398" spans="2:21" x14ac:dyDescent="0.25">
      <c r="B398" s="140" t="s">
        <v>353</v>
      </c>
      <c r="C398" s="140"/>
      <c r="D398" s="140"/>
      <c r="E398" s="140"/>
      <c r="F398" s="140"/>
      <c r="G398" s="140"/>
      <c r="H398" s="140"/>
      <c r="I398" s="141" t="s">
        <v>571</v>
      </c>
      <c r="J398" s="141"/>
      <c r="K398" s="141"/>
      <c r="L398" s="141" t="s">
        <v>442</v>
      </c>
      <c r="M398" s="141"/>
      <c r="N398" s="141"/>
      <c r="O398" s="141"/>
      <c r="P398" s="141"/>
      <c r="R398" s="141" t="s">
        <v>444</v>
      </c>
      <c r="S398" s="141"/>
      <c r="T398" s="141"/>
      <c r="U398" s="142">
        <v>199.38</v>
      </c>
    </row>
    <row r="399" spans="2:21" x14ac:dyDescent="0.25">
      <c r="B399" s="140" t="s">
        <v>353</v>
      </c>
      <c r="C399" s="140"/>
      <c r="D399" s="140"/>
      <c r="E399" s="140"/>
      <c r="F399" s="140"/>
      <c r="G399" s="140"/>
      <c r="H399" s="140"/>
      <c r="I399" s="141" t="s">
        <v>572</v>
      </c>
      <c r="J399" s="141"/>
      <c r="K399" s="141"/>
      <c r="L399" s="141" t="s">
        <v>442</v>
      </c>
      <c r="M399" s="141"/>
      <c r="N399" s="141"/>
      <c r="O399" s="141"/>
      <c r="P399" s="141"/>
      <c r="R399" s="141" t="s">
        <v>444</v>
      </c>
      <c r="S399" s="141"/>
      <c r="T399" s="141"/>
      <c r="U399" s="142">
        <v>4.58</v>
      </c>
    </row>
    <row r="400" spans="2:21" x14ac:dyDescent="0.25">
      <c r="B400" s="140" t="s">
        <v>353</v>
      </c>
      <c r="C400" s="140"/>
      <c r="D400" s="140"/>
      <c r="E400" s="140"/>
      <c r="F400" s="140"/>
      <c r="G400" s="140"/>
      <c r="H400" s="140"/>
      <c r="I400" s="141" t="s">
        <v>480</v>
      </c>
      <c r="J400" s="141"/>
      <c r="K400" s="141"/>
      <c r="L400" s="141" t="s">
        <v>455</v>
      </c>
      <c r="M400" s="141"/>
      <c r="N400" s="141"/>
      <c r="O400" s="141"/>
      <c r="P400" s="141"/>
      <c r="R400" s="141" t="s">
        <v>573</v>
      </c>
      <c r="S400" s="141"/>
      <c r="T400" s="141"/>
      <c r="U400" s="142">
        <v>249.32</v>
      </c>
    </row>
    <row r="401" spans="2:21" x14ac:dyDescent="0.25">
      <c r="B401" s="140" t="s">
        <v>270</v>
      </c>
      <c r="C401" s="140"/>
      <c r="D401" s="140"/>
      <c r="E401" s="140"/>
      <c r="F401" s="140"/>
      <c r="G401" s="140"/>
      <c r="H401" s="140"/>
      <c r="I401" s="141" t="s">
        <v>571</v>
      </c>
      <c r="J401" s="141"/>
      <c r="K401" s="141"/>
      <c r="L401" s="141" t="s">
        <v>442</v>
      </c>
      <c r="M401" s="141"/>
      <c r="N401" s="141"/>
      <c r="O401" s="141"/>
      <c r="P401" s="141"/>
      <c r="R401" s="141" t="s">
        <v>444</v>
      </c>
      <c r="S401" s="141"/>
      <c r="T401" s="141"/>
      <c r="U401" s="142">
        <v>306.81</v>
      </c>
    </row>
    <row r="402" spans="2:21" x14ac:dyDescent="0.25">
      <c r="B402" s="140" t="s">
        <v>270</v>
      </c>
      <c r="C402" s="140"/>
      <c r="D402" s="140"/>
      <c r="E402" s="140"/>
      <c r="F402" s="140"/>
      <c r="G402" s="140"/>
      <c r="H402" s="140"/>
      <c r="I402" s="141" t="s">
        <v>463</v>
      </c>
      <c r="J402" s="141"/>
      <c r="K402" s="141"/>
      <c r="L402" s="141" t="s">
        <v>460</v>
      </c>
      <c r="M402" s="141"/>
      <c r="N402" s="141"/>
      <c r="O402" s="141"/>
      <c r="P402" s="141"/>
      <c r="R402" s="143" t="s">
        <v>574</v>
      </c>
      <c r="S402" s="143"/>
      <c r="T402" s="143"/>
      <c r="U402" s="142">
        <v>0.84</v>
      </c>
    </row>
    <row r="403" spans="2:21" x14ac:dyDescent="0.25">
      <c r="R403" s="143"/>
      <c r="S403" s="143"/>
      <c r="T403" s="143"/>
    </row>
    <row r="404" spans="2:21" x14ac:dyDescent="0.25">
      <c r="B404" s="140" t="s">
        <v>270</v>
      </c>
      <c r="C404" s="140"/>
      <c r="D404" s="140"/>
      <c r="E404" s="140"/>
      <c r="F404" s="140"/>
      <c r="G404" s="140"/>
      <c r="H404" s="140"/>
      <c r="I404" s="141" t="s">
        <v>463</v>
      </c>
      <c r="J404" s="141"/>
      <c r="K404" s="141"/>
      <c r="L404" s="141" t="s">
        <v>460</v>
      </c>
      <c r="M404" s="141"/>
      <c r="N404" s="141"/>
      <c r="O404" s="141"/>
      <c r="P404" s="141"/>
      <c r="R404" s="141" t="s">
        <v>575</v>
      </c>
      <c r="S404" s="141"/>
      <c r="T404" s="141"/>
      <c r="U404" s="142">
        <v>15.75</v>
      </c>
    </row>
    <row r="405" spans="2:21" x14ac:dyDescent="0.25">
      <c r="B405" s="140" t="s">
        <v>270</v>
      </c>
      <c r="C405" s="140"/>
      <c r="D405" s="140"/>
      <c r="E405" s="140"/>
      <c r="F405" s="140"/>
      <c r="G405" s="140"/>
      <c r="H405" s="140"/>
      <c r="I405" s="141" t="s">
        <v>441</v>
      </c>
      <c r="J405" s="141"/>
      <c r="K405" s="141"/>
      <c r="L405" s="141" t="s">
        <v>442</v>
      </c>
      <c r="M405" s="141"/>
      <c r="N405" s="141"/>
      <c r="O405" s="141"/>
      <c r="P405" s="141"/>
      <c r="R405" s="141" t="s">
        <v>444</v>
      </c>
      <c r="S405" s="141"/>
      <c r="T405" s="141"/>
      <c r="U405" s="142">
        <v>68.260000000000005</v>
      </c>
    </row>
    <row r="406" spans="2:21" x14ac:dyDescent="0.25">
      <c r="B406" s="140" t="s">
        <v>270</v>
      </c>
      <c r="C406" s="140"/>
      <c r="D406" s="140"/>
      <c r="E406" s="140"/>
      <c r="F406" s="140"/>
      <c r="G406" s="140"/>
      <c r="H406" s="140"/>
      <c r="I406" s="141" t="s">
        <v>576</v>
      </c>
      <c r="J406" s="141"/>
      <c r="K406" s="141"/>
      <c r="L406" s="141" t="s">
        <v>446</v>
      </c>
      <c r="M406" s="141"/>
      <c r="N406" s="141"/>
      <c r="O406" s="141"/>
      <c r="P406" s="141"/>
      <c r="R406" s="141" t="s">
        <v>577</v>
      </c>
      <c r="S406" s="141"/>
      <c r="T406" s="141"/>
      <c r="U406" s="142">
        <v>50.44</v>
      </c>
    </row>
    <row r="407" spans="2:21" x14ac:dyDescent="0.25">
      <c r="B407" s="140" t="s">
        <v>270</v>
      </c>
      <c r="C407" s="140"/>
      <c r="D407" s="140"/>
      <c r="E407" s="140"/>
      <c r="F407" s="140"/>
      <c r="G407" s="140"/>
      <c r="H407" s="140"/>
      <c r="I407" s="141" t="s">
        <v>499</v>
      </c>
      <c r="J407" s="141"/>
      <c r="K407" s="141"/>
      <c r="L407" s="141" t="s">
        <v>449</v>
      </c>
      <c r="M407" s="141"/>
      <c r="N407" s="141"/>
      <c r="O407" s="141"/>
      <c r="P407" s="141"/>
      <c r="R407" s="141" t="s">
        <v>578</v>
      </c>
      <c r="S407" s="141"/>
      <c r="T407" s="141"/>
      <c r="U407" s="142">
        <v>118.06</v>
      </c>
    </row>
    <row r="408" spans="2:21" x14ac:dyDescent="0.25">
      <c r="B408" s="140" t="s">
        <v>273</v>
      </c>
      <c r="C408" s="140"/>
      <c r="D408" s="140"/>
      <c r="E408" s="140"/>
      <c r="F408" s="140"/>
      <c r="G408" s="140"/>
      <c r="H408" s="140"/>
      <c r="I408" s="141" t="s">
        <v>480</v>
      </c>
      <c r="J408" s="141"/>
      <c r="K408" s="141"/>
      <c r="L408" s="141" t="s">
        <v>455</v>
      </c>
      <c r="M408" s="141"/>
      <c r="N408" s="141"/>
      <c r="O408" s="141"/>
      <c r="P408" s="141"/>
      <c r="R408" s="143" t="s">
        <v>553</v>
      </c>
      <c r="S408" s="143"/>
      <c r="T408" s="143"/>
      <c r="U408" s="142">
        <v>131.63999999999999</v>
      </c>
    </row>
    <row r="409" spans="2:21" x14ac:dyDescent="0.25">
      <c r="R409" s="143"/>
      <c r="S409" s="143"/>
      <c r="T409" s="143"/>
    </row>
    <row r="410" spans="2:21" x14ac:dyDescent="0.25">
      <c r="B410" s="140" t="s">
        <v>273</v>
      </c>
      <c r="C410" s="140"/>
      <c r="D410" s="140"/>
      <c r="E410" s="140"/>
      <c r="F410" s="140"/>
      <c r="G410" s="140"/>
      <c r="H410" s="140"/>
      <c r="I410" s="141" t="s">
        <v>441</v>
      </c>
      <c r="J410" s="141"/>
      <c r="K410" s="141"/>
      <c r="L410" s="141" t="s">
        <v>442</v>
      </c>
      <c r="M410" s="141"/>
      <c r="N410" s="141"/>
      <c r="O410" s="141"/>
      <c r="P410" s="141"/>
      <c r="R410" s="141" t="s">
        <v>444</v>
      </c>
      <c r="S410" s="141"/>
      <c r="T410" s="141"/>
      <c r="U410" s="142">
        <v>78.319999999999993</v>
      </c>
    </row>
    <row r="411" spans="2:21" x14ac:dyDescent="0.25">
      <c r="B411" s="140" t="s">
        <v>235</v>
      </c>
      <c r="C411" s="140"/>
      <c r="D411" s="140"/>
      <c r="E411" s="140"/>
      <c r="F411" s="140"/>
      <c r="G411" s="140"/>
      <c r="H411" s="140"/>
      <c r="I411" s="141" t="s">
        <v>490</v>
      </c>
      <c r="J411" s="141"/>
      <c r="K411" s="141"/>
      <c r="L411" s="141" t="s">
        <v>455</v>
      </c>
      <c r="M411" s="141"/>
      <c r="N411" s="141"/>
      <c r="O411" s="141"/>
      <c r="P411" s="141"/>
      <c r="R411" s="141" t="s">
        <v>495</v>
      </c>
      <c r="S411" s="141"/>
      <c r="T411" s="141"/>
      <c r="U411" s="142">
        <v>42.16</v>
      </c>
    </row>
    <row r="412" spans="2:21" x14ac:dyDescent="0.25">
      <c r="B412" s="140" t="s">
        <v>235</v>
      </c>
      <c r="C412" s="140"/>
      <c r="D412" s="140"/>
      <c r="E412" s="140"/>
      <c r="F412" s="140"/>
      <c r="G412" s="140"/>
      <c r="H412" s="140"/>
      <c r="I412" s="141" t="s">
        <v>579</v>
      </c>
      <c r="J412" s="141"/>
      <c r="K412" s="141"/>
      <c r="L412" s="141" t="s">
        <v>449</v>
      </c>
      <c r="M412" s="141"/>
      <c r="N412" s="141"/>
      <c r="O412" s="141"/>
      <c r="P412" s="141"/>
      <c r="R412" s="141" t="s">
        <v>580</v>
      </c>
      <c r="S412" s="141"/>
      <c r="T412" s="141"/>
      <c r="U412" s="142">
        <v>410.76</v>
      </c>
    </row>
    <row r="413" spans="2:21" x14ac:dyDescent="0.25">
      <c r="B413" s="140" t="s">
        <v>235</v>
      </c>
      <c r="C413" s="140"/>
      <c r="D413" s="140"/>
      <c r="E413" s="140"/>
      <c r="F413" s="140"/>
      <c r="G413" s="140"/>
      <c r="H413" s="140"/>
      <c r="I413" s="141" t="s">
        <v>581</v>
      </c>
      <c r="J413" s="141"/>
      <c r="K413" s="141"/>
      <c r="L413" s="141" t="s">
        <v>449</v>
      </c>
      <c r="M413" s="141"/>
      <c r="N413" s="141"/>
      <c r="O413" s="141"/>
      <c r="P413" s="141"/>
      <c r="R413" s="141" t="s">
        <v>582</v>
      </c>
      <c r="S413" s="141"/>
      <c r="T413" s="141"/>
      <c r="U413" s="142">
        <v>63.46</v>
      </c>
    </row>
    <row r="414" spans="2:21" x14ac:dyDescent="0.25">
      <c r="B414" s="140" t="s">
        <v>235</v>
      </c>
      <c r="C414" s="140"/>
      <c r="D414" s="140"/>
      <c r="E414" s="140"/>
      <c r="F414" s="140"/>
      <c r="G414" s="140"/>
      <c r="H414" s="140"/>
      <c r="I414" s="141" t="s">
        <v>530</v>
      </c>
      <c r="J414" s="141"/>
      <c r="K414" s="141"/>
      <c r="L414" s="141" t="s">
        <v>442</v>
      </c>
      <c r="M414" s="141"/>
      <c r="N414" s="141"/>
      <c r="O414" s="141"/>
      <c r="P414" s="141"/>
      <c r="R414" s="141" t="s">
        <v>444</v>
      </c>
      <c r="S414" s="141"/>
      <c r="T414" s="141"/>
      <c r="U414" s="142">
        <v>768.75</v>
      </c>
    </row>
    <row r="415" spans="2:21" x14ac:dyDescent="0.25">
      <c r="B415" s="140" t="s">
        <v>235</v>
      </c>
      <c r="C415" s="140"/>
      <c r="D415" s="140"/>
      <c r="E415" s="140"/>
      <c r="F415" s="140"/>
      <c r="G415" s="140"/>
      <c r="H415" s="140"/>
      <c r="I415" s="141" t="s">
        <v>583</v>
      </c>
      <c r="J415" s="141"/>
      <c r="K415" s="141"/>
      <c r="L415" s="141" t="s">
        <v>446</v>
      </c>
      <c r="M415" s="141"/>
      <c r="N415" s="141"/>
      <c r="O415" s="141"/>
      <c r="P415" s="141"/>
      <c r="R415" s="141" t="s">
        <v>584</v>
      </c>
      <c r="S415" s="141"/>
      <c r="T415" s="141"/>
      <c r="U415" s="142">
        <v>82.44</v>
      </c>
    </row>
    <row r="416" spans="2:21" x14ac:dyDescent="0.25">
      <c r="B416" s="140" t="s">
        <v>235</v>
      </c>
      <c r="C416" s="140"/>
      <c r="D416" s="140"/>
      <c r="E416" s="140"/>
      <c r="F416" s="140"/>
      <c r="G416" s="140"/>
      <c r="H416" s="140"/>
      <c r="I416" s="141" t="s">
        <v>480</v>
      </c>
      <c r="J416" s="141"/>
      <c r="K416" s="141"/>
      <c r="L416" s="141" t="s">
        <v>455</v>
      </c>
      <c r="M416" s="141"/>
      <c r="N416" s="141"/>
      <c r="O416" s="141"/>
      <c r="P416" s="141"/>
      <c r="R416" s="143" t="s">
        <v>585</v>
      </c>
      <c r="S416" s="143"/>
      <c r="T416" s="143"/>
      <c r="U416" s="142">
        <v>404.64</v>
      </c>
    </row>
    <row r="417" spans="1:22" x14ac:dyDescent="0.25">
      <c r="R417" s="143"/>
      <c r="S417" s="143"/>
      <c r="T417" s="143"/>
    </row>
    <row r="418" spans="1:22" x14ac:dyDescent="0.25">
      <c r="B418" s="140" t="s">
        <v>237</v>
      </c>
      <c r="C418" s="140"/>
      <c r="D418" s="140"/>
      <c r="E418" s="140"/>
      <c r="F418" s="140"/>
      <c r="G418" s="140"/>
      <c r="H418" s="140"/>
      <c r="I418" s="141" t="s">
        <v>550</v>
      </c>
      <c r="J418" s="141"/>
      <c r="K418" s="141"/>
      <c r="L418" s="141" t="s">
        <v>442</v>
      </c>
      <c r="M418" s="141"/>
      <c r="N418" s="141"/>
      <c r="O418" s="141"/>
      <c r="P418" s="141"/>
      <c r="R418" s="141" t="s">
        <v>444</v>
      </c>
      <c r="S418" s="141"/>
      <c r="T418" s="141"/>
      <c r="U418" s="142">
        <v>137.19999999999999</v>
      </c>
    </row>
    <row r="419" spans="1:22" x14ac:dyDescent="0.25">
      <c r="B419" s="140" t="s">
        <v>237</v>
      </c>
      <c r="C419" s="140"/>
      <c r="D419" s="140"/>
      <c r="E419" s="140"/>
      <c r="F419" s="140"/>
      <c r="G419" s="140"/>
      <c r="H419" s="140"/>
      <c r="I419" s="141" t="s">
        <v>483</v>
      </c>
      <c r="J419" s="141"/>
      <c r="K419" s="141"/>
      <c r="L419" s="141" t="s">
        <v>446</v>
      </c>
      <c r="M419" s="141"/>
      <c r="N419" s="141"/>
      <c r="O419" s="141"/>
      <c r="P419" s="141"/>
      <c r="R419" s="141" t="s">
        <v>586</v>
      </c>
      <c r="S419" s="141"/>
      <c r="T419" s="141"/>
      <c r="U419" s="142">
        <v>57.76</v>
      </c>
    </row>
    <row r="420" spans="1:22" x14ac:dyDescent="0.25">
      <c r="B420" s="140" t="s">
        <v>237</v>
      </c>
      <c r="C420" s="140"/>
      <c r="D420" s="140"/>
      <c r="E420" s="140"/>
      <c r="F420" s="140"/>
      <c r="G420" s="140"/>
      <c r="H420" s="140"/>
      <c r="I420" s="141" t="s">
        <v>576</v>
      </c>
      <c r="J420" s="141"/>
      <c r="K420" s="141"/>
      <c r="L420" s="141" t="s">
        <v>446</v>
      </c>
      <c r="M420" s="141"/>
      <c r="N420" s="141"/>
      <c r="O420" s="141"/>
      <c r="P420" s="141"/>
      <c r="R420" s="141" t="s">
        <v>458</v>
      </c>
      <c r="S420" s="141"/>
      <c r="T420" s="141"/>
      <c r="U420" s="142">
        <v>82.46</v>
      </c>
    </row>
    <row r="421" spans="1:22" x14ac:dyDescent="0.25">
      <c r="B421" s="140" t="s">
        <v>237</v>
      </c>
      <c r="C421" s="140"/>
      <c r="D421" s="140"/>
      <c r="E421" s="140"/>
      <c r="F421" s="140"/>
      <c r="G421" s="140"/>
      <c r="H421" s="140"/>
      <c r="I421" s="141" t="s">
        <v>259</v>
      </c>
      <c r="J421" s="141"/>
      <c r="K421" s="141"/>
      <c r="L421" s="141" t="s">
        <v>455</v>
      </c>
      <c r="M421" s="141"/>
      <c r="N421" s="141"/>
      <c r="O421" s="141"/>
      <c r="P421" s="141"/>
      <c r="R421" s="141" t="s">
        <v>587</v>
      </c>
      <c r="S421" s="141"/>
      <c r="T421" s="141"/>
      <c r="U421" s="142">
        <v>467.91</v>
      </c>
    </row>
    <row r="422" spans="1:22" ht="6" customHeight="1" x14ac:dyDescent="0.25"/>
    <row r="423" spans="1:22" x14ac:dyDescent="0.25">
      <c r="D423" s="144" t="s">
        <v>2</v>
      </c>
      <c r="F423" s="144" t="s">
        <v>2</v>
      </c>
      <c r="H423" s="144" t="s">
        <v>2</v>
      </c>
      <c r="O423" s="145" t="s">
        <v>440</v>
      </c>
      <c r="P423" s="145"/>
      <c r="Q423" s="145"/>
      <c r="R423" s="145"/>
      <c r="S423" s="145"/>
      <c r="U423" s="146">
        <v>19615.740000000002</v>
      </c>
    </row>
    <row r="424" spans="1:22" ht="123.75" customHeight="1" x14ac:dyDescent="0.25"/>
    <row r="425" spans="1:22" ht="11.25" customHeight="1" x14ac:dyDescent="0.25"/>
    <row r="426" spans="1:22" ht="13.5" customHeight="1" x14ac:dyDescent="0.25">
      <c r="A426" s="143" t="s">
        <v>295</v>
      </c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P426" s="147" t="s">
        <v>588</v>
      </c>
      <c r="Q426" s="147"/>
      <c r="R426" s="147"/>
      <c r="S426" s="147"/>
      <c r="T426" s="147"/>
      <c r="U426" s="147"/>
      <c r="V426" s="147"/>
    </row>
    <row r="427" spans="1:22" ht="20.25" customHeight="1" x14ac:dyDescent="0.25">
      <c r="A427" s="148" t="s">
        <v>297</v>
      </c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</row>
    <row r="428" spans="1:22" ht="7.5" customHeight="1" x14ac:dyDescent="0.25"/>
    <row r="429" spans="1:22" x14ac:dyDescent="0.25">
      <c r="A429" s="139" t="s">
        <v>589</v>
      </c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</row>
    <row r="430" spans="1:22" ht="6" customHeight="1" x14ac:dyDescent="0.25"/>
    <row r="431" spans="1:22" x14ac:dyDescent="0.25">
      <c r="B431" s="140" t="s">
        <v>349</v>
      </c>
      <c r="C431" s="140"/>
      <c r="D431" s="140"/>
      <c r="E431" s="140"/>
      <c r="F431" s="140"/>
      <c r="G431" s="140"/>
      <c r="H431" s="140"/>
      <c r="I431" s="141" t="s">
        <v>590</v>
      </c>
      <c r="J431" s="141"/>
      <c r="K431" s="141"/>
      <c r="L431" s="141" t="s">
        <v>455</v>
      </c>
      <c r="M431" s="141"/>
      <c r="N431" s="141"/>
      <c r="O431" s="141"/>
      <c r="P431" s="141"/>
      <c r="R431" s="141" t="s">
        <v>591</v>
      </c>
      <c r="S431" s="141"/>
      <c r="T431" s="141"/>
      <c r="U431" s="142">
        <v>21.46</v>
      </c>
    </row>
    <row r="432" spans="1:22" x14ac:dyDescent="0.25">
      <c r="B432" s="140" t="s">
        <v>349</v>
      </c>
      <c r="C432" s="140"/>
      <c r="D432" s="140"/>
      <c r="E432" s="140"/>
      <c r="F432" s="140"/>
      <c r="G432" s="140"/>
      <c r="H432" s="140"/>
      <c r="I432" s="141" t="s">
        <v>519</v>
      </c>
      <c r="J432" s="141"/>
      <c r="K432" s="141"/>
      <c r="L432" s="141" t="s">
        <v>455</v>
      </c>
      <c r="M432" s="141"/>
      <c r="N432" s="141"/>
      <c r="O432" s="141"/>
      <c r="P432" s="141"/>
      <c r="R432" s="141" t="s">
        <v>591</v>
      </c>
      <c r="S432" s="141"/>
      <c r="T432" s="141"/>
      <c r="U432" s="142">
        <v>147.30000000000001</v>
      </c>
    </row>
    <row r="433" spans="2:21" x14ac:dyDescent="0.25">
      <c r="B433" s="140" t="s">
        <v>250</v>
      </c>
      <c r="C433" s="140"/>
      <c r="D433" s="140"/>
      <c r="E433" s="140"/>
      <c r="F433" s="140"/>
      <c r="G433" s="140"/>
      <c r="H433" s="140"/>
      <c r="I433" s="141" t="s">
        <v>592</v>
      </c>
      <c r="J433" s="141"/>
      <c r="K433" s="141"/>
      <c r="L433" s="141" t="s">
        <v>455</v>
      </c>
      <c r="M433" s="141"/>
      <c r="N433" s="141"/>
      <c r="O433" s="141"/>
      <c r="P433" s="141"/>
      <c r="R433" s="141" t="s">
        <v>591</v>
      </c>
      <c r="S433" s="141"/>
      <c r="T433" s="141"/>
      <c r="U433" s="142">
        <v>11.1</v>
      </c>
    </row>
    <row r="434" spans="2:21" x14ac:dyDescent="0.25">
      <c r="B434" s="140" t="s">
        <v>250</v>
      </c>
      <c r="C434" s="140"/>
      <c r="D434" s="140"/>
      <c r="E434" s="140"/>
      <c r="F434" s="140"/>
      <c r="G434" s="140"/>
      <c r="H434" s="140"/>
      <c r="I434" s="141" t="s">
        <v>592</v>
      </c>
      <c r="J434" s="141"/>
      <c r="K434" s="141"/>
      <c r="L434" s="141" t="s">
        <v>455</v>
      </c>
      <c r="M434" s="141"/>
      <c r="N434" s="141"/>
      <c r="O434" s="141"/>
      <c r="P434" s="141"/>
      <c r="R434" s="141" t="s">
        <v>591</v>
      </c>
      <c r="S434" s="141"/>
      <c r="T434" s="141"/>
      <c r="U434" s="142">
        <v>5.61</v>
      </c>
    </row>
    <row r="435" spans="2:21" x14ac:dyDescent="0.25">
      <c r="B435" s="140" t="s">
        <v>250</v>
      </c>
      <c r="C435" s="140"/>
      <c r="D435" s="140"/>
      <c r="E435" s="140"/>
      <c r="F435" s="140"/>
      <c r="G435" s="140"/>
      <c r="H435" s="140"/>
      <c r="I435" s="141" t="s">
        <v>480</v>
      </c>
      <c r="J435" s="141"/>
      <c r="K435" s="141"/>
      <c r="L435" s="141" t="s">
        <v>455</v>
      </c>
      <c r="M435" s="141"/>
      <c r="N435" s="141"/>
      <c r="O435" s="141"/>
      <c r="P435" s="141"/>
      <c r="R435" s="143" t="s">
        <v>593</v>
      </c>
      <c r="S435" s="143"/>
      <c r="T435" s="143"/>
      <c r="U435" s="142">
        <v>-294.77999999999997</v>
      </c>
    </row>
    <row r="436" spans="2:21" x14ac:dyDescent="0.25">
      <c r="R436" s="143"/>
      <c r="S436" s="143"/>
      <c r="T436" s="143"/>
    </row>
    <row r="437" spans="2:21" x14ac:dyDescent="0.25">
      <c r="B437" s="140" t="s">
        <v>299</v>
      </c>
      <c r="C437" s="140"/>
      <c r="D437" s="140"/>
      <c r="E437" s="140"/>
      <c r="F437" s="140"/>
      <c r="G437" s="140"/>
      <c r="H437" s="140"/>
      <c r="I437" s="141" t="s">
        <v>592</v>
      </c>
      <c r="J437" s="141"/>
      <c r="K437" s="141"/>
      <c r="L437" s="141" t="s">
        <v>455</v>
      </c>
      <c r="M437" s="141"/>
      <c r="N437" s="141"/>
      <c r="O437" s="141"/>
      <c r="P437" s="141"/>
      <c r="R437" s="141" t="s">
        <v>591</v>
      </c>
      <c r="S437" s="141"/>
      <c r="T437" s="141"/>
      <c r="U437" s="142">
        <v>72.430000000000007</v>
      </c>
    </row>
    <row r="438" spans="2:21" x14ac:dyDescent="0.25">
      <c r="B438" s="140" t="s">
        <v>299</v>
      </c>
      <c r="C438" s="140"/>
      <c r="D438" s="140"/>
      <c r="E438" s="140"/>
      <c r="F438" s="140"/>
      <c r="G438" s="140"/>
      <c r="H438" s="140"/>
      <c r="I438" s="141" t="s">
        <v>594</v>
      </c>
      <c r="J438" s="141"/>
      <c r="K438" s="141"/>
      <c r="L438" s="141" t="s">
        <v>455</v>
      </c>
      <c r="M438" s="141"/>
      <c r="N438" s="141"/>
      <c r="O438" s="141"/>
      <c r="P438" s="141"/>
      <c r="R438" s="141" t="s">
        <v>595</v>
      </c>
      <c r="S438" s="141"/>
      <c r="T438" s="141"/>
      <c r="U438" s="142">
        <v>301.57</v>
      </c>
    </row>
    <row r="439" spans="2:21" x14ac:dyDescent="0.25">
      <c r="B439" s="140" t="s">
        <v>299</v>
      </c>
      <c r="C439" s="140"/>
      <c r="D439" s="140"/>
      <c r="E439" s="140"/>
      <c r="F439" s="140"/>
      <c r="G439" s="140"/>
      <c r="H439" s="140"/>
      <c r="I439" s="141" t="s">
        <v>594</v>
      </c>
      <c r="J439" s="141"/>
      <c r="K439" s="141"/>
      <c r="L439" s="141" t="s">
        <v>455</v>
      </c>
      <c r="M439" s="141"/>
      <c r="N439" s="141"/>
      <c r="O439" s="141"/>
      <c r="P439" s="141"/>
      <c r="R439" s="141" t="s">
        <v>596</v>
      </c>
      <c r="S439" s="141"/>
      <c r="T439" s="141"/>
      <c r="U439" s="142">
        <v>-370.91</v>
      </c>
    </row>
    <row r="440" spans="2:21" x14ac:dyDescent="0.25">
      <c r="B440" s="140" t="s">
        <v>223</v>
      </c>
      <c r="C440" s="140"/>
      <c r="D440" s="140"/>
      <c r="E440" s="140"/>
      <c r="F440" s="140"/>
      <c r="G440" s="140"/>
      <c r="H440" s="140"/>
      <c r="I440" s="141" t="s">
        <v>480</v>
      </c>
      <c r="J440" s="141"/>
      <c r="K440" s="141"/>
      <c r="L440" s="141" t="s">
        <v>455</v>
      </c>
      <c r="M440" s="141"/>
      <c r="N440" s="141"/>
      <c r="O440" s="141"/>
      <c r="P440" s="141"/>
      <c r="R440" s="141" t="s">
        <v>597</v>
      </c>
      <c r="S440" s="141"/>
      <c r="T440" s="141"/>
      <c r="U440" s="142">
        <v>83.01</v>
      </c>
    </row>
    <row r="441" spans="2:21" x14ac:dyDescent="0.25">
      <c r="B441" s="140" t="s">
        <v>326</v>
      </c>
      <c r="C441" s="140"/>
      <c r="D441" s="140"/>
      <c r="E441" s="140"/>
      <c r="F441" s="140"/>
      <c r="G441" s="140"/>
      <c r="H441" s="140"/>
      <c r="I441" s="141" t="s">
        <v>598</v>
      </c>
      <c r="J441" s="141"/>
      <c r="K441" s="141"/>
      <c r="L441" s="141" t="s">
        <v>455</v>
      </c>
      <c r="M441" s="141"/>
      <c r="N441" s="141"/>
      <c r="O441" s="141"/>
      <c r="P441" s="141"/>
      <c r="R441" s="141" t="s">
        <v>599</v>
      </c>
      <c r="S441" s="141"/>
      <c r="T441" s="141"/>
      <c r="U441" s="142">
        <v>17.82</v>
      </c>
    </row>
    <row r="442" spans="2:21" x14ac:dyDescent="0.25">
      <c r="B442" s="140" t="s">
        <v>258</v>
      </c>
      <c r="C442" s="140"/>
      <c r="D442" s="140"/>
      <c r="E442" s="140"/>
      <c r="F442" s="140"/>
      <c r="G442" s="140"/>
      <c r="H442" s="140"/>
      <c r="I442" s="141" t="s">
        <v>600</v>
      </c>
      <c r="J442" s="141"/>
      <c r="K442" s="141"/>
      <c r="L442" s="141" t="s">
        <v>455</v>
      </c>
      <c r="M442" s="141"/>
      <c r="N442" s="141"/>
      <c r="O442" s="141"/>
      <c r="P442" s="141"/>
      <c r="R442" s="141" t="s">
        <v>601</v>
      </c>
      <c r="S442" s="141"/>
      <c r="T442" s="141"/>
      <c r="U442" s="142">
        <v>1391.67</v>
      </c>
    </row>
    <row r="443" spans="2:21" x14ac:dyDescent="0.25">
      <c r="B443" s="140" t="s">
        <v>258</v>
      </c>
      <c r="C443" s="140"/>
      <c r="D443" s="140"/>
      <c r="E443" s="140"/>
      <c r="F443" s="140"/>
      <c r="G443" s="140"/>
      <c r="H443" s="140"/>
      <c r="I443" s="141" t="s">
        <v>602</v>
      </c>
      <c r="J443" s="141"/>
      <c r="K443" s="141"/>
      <c r="L443" s="141" t="s">
        <v>455</v>
      </c>
      <c r="M443" s="141"/>
      <c r="N443" s="141"/>
      <c r="O443" s="141"/>
      <c r="P443" s="141"/>
      <c r="R443" s="141" t="s">
        <v>597</v>
      </c>
      <c r="S443" s="141"/>
      <c r="T443" s="141"/>
      <c r="U443" s="142">
        <v>185.91</v>
      </c>
    </row>
    <row r="444" spans="2:21" x14ac:dyDescent="0.25">
      <c r="B444" s="140" t="s">
        <v>258</v>
      </c>
      <c r="C444" s="140"/>
      <c r="D444" s="140"/>
      <c r="E444" s="140"/>
      <c r="F444" s="140"/>
      <c r="G444" s="140"/>
      <c r="H444" s="140"/>
      <c r="I444" s="141" t="s">
        <v>490</v>
      </c>
      <c r="J444" s="141"/>
      <c r="K444" s="141"/>
      <c r="L444" s="141" t="s">
        <v>455</v>
      </c>
      <c r="M444" s="141"/>
      <c r="N444" s="141"/>
      <c r="O444" s="141"/>
      <c r="P444" s="141"/>
      <c r="R444" s="141" t="s">
        <v>597</v>
      </c>
      <c r="S444" s="141"/>
      <c r="T444" s="141"/>
      <c r="U444" s="142">
        <v>90.9</v>
      </c>
    </row>
    <row r="445" spans="2:21" x14ac:dyDescent="0.25">
      <c r="B445" s="140" t="s">
        <v>262</v>
      </c>
      <c r="C445" s="140"/>
      <c r="D445" s="140"/>
      <c r="E445" s="140"/>
      <c r="F445" s="140"/>
      <c r="G445" s="140"/>
      <c r="H445" s="140"/>
      <c r="I445" s="141" t="s">
        <v>527</v>
      </c>
      <c r="J445" s="141"/>
      <c r="K445" s="141"/>
      <c r="L445" s="141" t="s">
        <v>455</v>
      </c>
      <c r="M445" s="141"/>
      <c r="N445" s="141"/>
      <c r="O445" s="141"/>
      <c r="P445" s="141"/>
      <c r="R445" s="141" t="s">
        <v>597</v>
      </c>
      <c r="S445" s="141"/>
      <c r="T445" s="141"/>
      <c r="U445" s="142">
        <v>861.94</v>
      </c>
    </row>
    <row r="446" spans="2:21" x14ac:dyDescent="0.25">
      <c r="B446" s="140" t="s">
        <v>305</v>
      </c>
      <c r="C446" s="140"/>
      <c r="D446" s="140"/>
      <c r="E446" s="140"/>
      <c r="F446" s="140"/>
      <c r="G446" s="140"/>
      <c r="H446" s="140"/>
      <c r="I446" s="141" t="s">
        <v>602</v>
      </c>
      <c r="J446" s="141"/>
      <c r="K446" s="141"/>
      <c r="L446" s="141" t="s">
        <v>455</v>
      </c>
      <c r="M446" s="141"/>
      <c r="N446" s="141"/>
      <c r="O446" s="141"/>
      <c r="P446" s="141"/>
      <c r="R446" s="141" t="s">
        <v>601</v>
      </c>
      <c r="S446" s="141"/>
      <c r="T446" s="141"/>
      <c r="U446" s="142">
        <v>76.66</v>
      </c>
    </row>
    <row r="447" spans="2:21" x14ac:dyDescent="0.25">
      <c r="B447" s="140" t="s">
        <v>305</v>
      </c>
      <c r="C447" s="140"/>
      <c r="D447" s="140"/>
      <c r="E447" s="140"/>
      <c r="F447" s="140"/>
      <c r="G447" s="140"/>
      <c r="H447" s="140"/>
      <c r="I447" s="141" t="s">
        <v>603</v>
      </c>
      <c r="J447" s="141"/>
      <c r="K447" s="141"/>
      <c r="L447" s="141" t="s">
        <v>455</v>
      </c>
      <c r="M447" s="141"/>
      <c r="N447" s="141"/>
      <c r="O447" s="141"/>
      <c r="P447" s="141"/>
      <c r="R447" s="141" t="s">
        <v>604</v>
      </c>
      <c r="S447" s="141"/>
      <c r="T447" s="141"/>
      <c r="U447" s="142">
        <v>134.82</v>
      </c>
    </row>
    <row r="448" spans="2:21" x14ac:dyDescent="0.25">
      <c r="B448" s="140" t="s">
        <v>305</v>
      </c>
      <c r="C448" s="140"/>
      <c r="D448" s="140"/>
      <c r="E448" s="140"/>
      <c r="F448" s="140"/>
      <c r="G448" s="140"/>
      <c r="H448" s="140"/>
      <c r="I448" s="141" t="s">
        <v>605</v>
      </c>
      <c r="J448" s="141"/>
      <c r="K448" s="141"/>
      <c r="L448" s="141" t="s">
        <v>455</v>
      </c>
      <c r="M448" s="141"/>
      <c r="N448" s="141"/>
      <c r="O448" s="141"/>
      <c r="P448" s="141"/>
      <c r="R448" s="141" t="s">
        <v>596</v>
      </c>
      <c r="S448" s="141"/>
      <c r="T448" s="141"/>
      <c r="U448" s="142">
        <v>-701.22</v>
      </c>
    </row>
    <row r="449" spans="1:21" x14ac:dyDescent="0.25">
      <c r="B449" s="140" t="s">
        <v>263</v>
      </c>
      <c r="C449" s="140"/>
      <c r="D449" s="140"/>
      <c r="E449" s="140"/>
      <c r="F449" s="140"/>
      <c r="G449" s="140"/>
      <c r="H449" s="140"/>
      <c r="I449" s="141" t="s">
        <v>539</v>
      </c>
      <c r="J449" s="141"/>
      <c r="K449" s="141"/>
      <c r="L449" s="141" t="s">
        <v>455</v>
      </c>
      <c r="M449" s="141"/>
      <c r="N449" s="141"/>
      <c r="O449" s="141"/>
      <c r="P449" s="141"/>
      <c r="R449" s="141" t="s">
        <v>591</v>
      </c>
      <c r="S449" s="141"/>
      <c r="T449" s="141"/>
      <c r="U449" s="142">
        <v>73.5</v>
      </c>
    </row>
    <row r="450" spans="1:21" x14ac:dyDescent="0.25">
      <c r="B450" s="140" t="s">
        <v>233</v>
      </c>
      <c r="C450" s="140"/>
      <c r="D450" s="140"/>
      <c r="E450" s="140"/>
      <c r="F450" s="140"/>
      <c r="G450" s="140"/>
      <c r="H450" s="140"/>
      <c r="I450" s="141" t="s">
        <v>494</v>
      </c>
      <c r="J450" s="141"/>
      <c r="K450" s="141"/>
      <c r="L450" s="141" t="s">
        <v>455</v>
      </c>
      <c r="M450" s="141"/>
      <c r="N450" s="141"/>
      <c r="O450" s="141"/>
      <c r="P450" s="141"/>
      <c r="R450" s="141" t="s">
        <v>604</v>
      </c>
      <c r="S450" s="141"/>
      <c r="T450" s="141"/>
      <c r="U450" s="142">
        <v>55.49</v>
      </c>
    </row>
    <row r="451" spans="1:21" x14ac:dyDescent="0.25">
      <c r="B451" s="140" t="s">
        <v>312</v>
      </c>
      <c r="C451" s="140"/>
      <c r="D451" s="140"/>
      <c r="E451" s="140"/>
      <c r="F451" s="140"/>
      <c r="G451" s="140"/>
      <c r="H451" s="140"/>
      <c r="I451" s="141" t="s">
        <v>480</v>
      </c>
      <c r="J451" s="141"/>
      <c r="K451" s="141"/>
      <c r="L451" s="141" t="s">
        <v>455</v>
      </c>
      <c r="M451" s="141"/>
      <c r="N451" s="141"/>
      <c r="O451" s="141"/>
      <c r="P451" s="141"/>
      <c r="R451" s="141" t="s">
        <v>604</v>
      </c>
      <c r="S451" s="141"/>
      <c r="T451" s="141"/>
      <c r="U451" s="142">
        <v>28.57</v>
      </c>
    </row>
    <row r="452" spans="1:21" x14ac:dyDescent="0.25">
      <c r="B452" s="140" t="s">
        <v>353</v>
      </c>
      <c r="C452" s="140"/>
      <c r="D452" s="140"/>
      <c r="E452" s="140"/>
      <c r="F452" s="140"/>
      <c r="G452" s="140"/>
      <c r="H452" s="140"/>
      <c r="I452" s="141" t="s">
        <v>441</v>
      </c>
      <c r="J452" s="141"/>
      <c r="K452" s="141"/>
      <c r="L452" s="141" t="s">
        <v>455</v>
      </c>
      <c r="M452" s="141"/>
      <c r="N452" s="141"/>
      <c r="O452" s="141"/>
      <c r="P452" s="141"/>
      <c r="R452" s="141" t="s">
        <v>597</v>
      </c>
      <c r="S452" s="141"/>
      <c r="T452" s="141"/>
      <c r="U452" s="142">
        <v>52.8</v>
      </c>
    </row>
    <row r="453" spans="1:21" x14ac:dyDescent="0.25">
      <c r="B453" s="140" t="s">
        <v>353</v>
      </c>
      <c r="C453" s="140"/>
      <c r="D453" s="140"/>
      <c r="E453" s="140"/>
      <c r="F453" s="140"/>
      <c r="G453" s="140"/>
      <c r="H453" s="140"/>
      <c r="I453" s="141" t="s">
        <v>479</v>
      </c>
      <c r="J453" s="141"/>
      <c r="K453" s="141"/>
      <c r="L453" s="141" t="s">
        <v>455</v>
      </c>
      <c r="M453" s="141"/>
      <c r="N453" s="141"/>
      <c r="O453" s="141"/>
      <c r="P453" s="141"/>
      <c r="R453" s="141" t="s">
        <v>591</v>
      </c>
      <c r="S453" s="141"/>
      <c r="T453" s="141"/>
      <c r="U453" s="142">
        <v>33.18</v>
      </c>
    </row>
    <row r="454" spans="1:21" x14ac:dyDescent="0.25">
      <c r="B454" s="140" t="s">
        <v>353</v>
      </c>
      <c r="C454" s="140"/>
      <c r="D454" s="140"/>
      <c r="E454" s="140"/>
      <c r="F454" s="140"/>
      <c r="G454" s="140"/>
      <c r="H454" s="140"/>
      <c r="I454" s="141" t="s">
        <v>592</v>
      </c>
      <c r="J454" s="141"/>
      <c r="K454" s="141"/>
      <c r="L454" s="141" t="s">
        <v>455</v>
      </c>
      <c r="M454" s="141"/>
      <c r="N454" s="141"/>
      <c r="O454" s="141"/>
      <c r="P454" s="141"/>
      <c r="R454" s="141" t="s">
        <v>597</v>
      </c>
      <c r="S454" s="141"/>
      <c r="T454" s="141"/>
      <c r="U454" s="142">
        <v>51.03</v>
      </c>
    </row>
    <row r="455" spans="1:21" x14ac:dyDescent="0.25">
      <c r="B455" s="140" t="s">
        <v>270</v>
      </c>
      <c r="C455" s="140"/>
      <c r="D455" s="140"/>
      <c r="E455" s="140"/>
      <c r="F455" s="140"/>
      <c r="G455" s="140"/>
      <c r="H455" s="140"/>
      <c r="I455" s="141" t="s">
        <v>592</v>
      </c>
      <c r="J455" s="141"/>
      <c r="K455" s="141"/>
      <c r="L455" s="141" t="s">
        <v>455</v>
      </c>
      <c r="M455" s="141"/>
      <c r="N455" s="141"/>
      <c r="O455" s="141"/>
      <c r="P455" s="141"/>
      <c r="R455" s="141" t="s">
        <v>597</v>
      </c>
      <c r="S455" s="141"/>
      <c r="T455" s="141"/>
      <c r="U455" s="142">
        <v>78.52</v>
      </c>
    </row>
    <row r="456" spans="1:21" x14ac:dyDescent="0.25">
      <c r="B456" s="140" t="s">
        <v>270</v>
      </c>
      <c r="C456" s="140"/>
      <c r="D456" s="140"/>
      <c r="E456" s="140"/>
      <c r="F456" s="140"/>
      <c r="G456" s="140"/>
      <c r="H456" s="140"/>
      <c r="I456" s="141" t="s">
        <v>479</v>
      </c>
      <c r="J456" s="141"/>
      <c r="K456" s="141"/>
      <c r="L456" s="141" t="s">
        <v>455</v>
      </c>
      <c r="M456" s="141"/>
      <c r="N456" s="141"/>
      <c r="O456" s="141"/>
      <c r="P456" s="141"/>
      <c r="R456" s="141" t="s">
        <v>606</v>
      </c>
      <c r="S456" s="141"/>
      <c r="T456" s="141"/>
      <c r="U456" s="142">
        <v>1200.75</v>
      </c>
    </row>
    <row r="457" spans="1:21" x14ac:dyDescent="0.25">
      <c r="B457" s="140" t="s">
        <v>237</v>
      </c>
      <c r="C457" s="140"/>
      <c r="D457" s="140"/>
      <c r="E457" s="140"/>
      <c r="F457" s="140"/>
      <c r="G457" s="140"/>
      <c r="H457" s="140"/>
      <c r="I457" s="141" t="s">
        <v>479</v>
      </c>
      <c r="J457" s="141"/>
      <c r="K457" s="141"/>
      <c r="L457" s="141" t="s">
        <v>455</v>
      </c>
      <c r="M457" s="141"/>
      <c r="N457" s="141"/>
      <c r="O457" s="141"/>
      <c r="P457" s="141"/>
      <c r="R457" s="141" t="s">
        <v>597</v>
      </c>
      <c r="S457" s="141"/>
      <c r="T457" s="141"/>
      <c r="U457" s="142">
        <v>29.86</v>
      </c>
    </row>
    <row r="458" spans="1:21" x14ac:dyDescent="0.25">
      <c r="B458" s="140" t="s">
        <v>237</v>
      </c>
      <c r="C458" s="140"/>
      <c r="D458" s="140"/>
      <c r="E458" s="140"/>
      <c r="F458" s="140"/>
      <c r="G458" s="140"/>
      <c r="H458" s="140"/>
      <c r="I458" s="141" t="s">
        <v>479</v>
      </c>
      <c r="J458" s="141"/>
      <c r="K458" s="141"/>
      <c r="L458" s="141" t="s">
        <v>455</v>
      </c>
      <c r="M458" s="141"/>
      <c r="N458" s="141"/>
      <c r="O458" s="141"/>
      <c r="P458" s="141"/>
      <c r="R458" s="141" t="s">
        <v>607</v>
      </c>
      <c r="S458" s="141"/>
      <c r="T458" s="141"/>
      <c r="U458" s="142">
        <v>16.440000000000001</v>
      </c>
    </row>
    <row r="459" spans="1:21" x14ac:dyDescent="0.25">
      <c r="B459" s="140" t="s">
        <v>237</v>
      </c>
      <c r="C459" s="140"/>
      <c r="D459" s="140"/>
      <c r="E459" s="140"/>
      <c r="F459" s="140"/>
      <c r="G459" s="140"/>
      <c r="H459" s="140"/>
      <c r="I459" s="141" t="s">
        <v>550</v>
      </c>
      <c r="J459" s="141"/>
      <c r="K459" s="141"/>
      <c r="L459" s="141" t="s">
        <v>455</v>
      </c>
      <c r="M459" s="141"/>
      <c r="N459" s="141"/>
      <c r="O459" s="141"/>
      <c r="P459" s="141"/>
      <c r="R459" s="141" t="s">
        <v>597</v>
      </c>
      <c r="S459" s="141"/>
      <c r="T459" s="141"/>
      <c r="U459" s="142">
        <v>131.5</v>
      </c>
    </row>
    <row r="460" spans="1:21" x14ac:dyDescent="0.25">
      <c r="B460" s="140" t="s">
        <v>237</v>
      </c>
      <c r="C460" s="140"/>
      <c r="D460" s="140"/>
      <c r="E460" s="140"/>
      <c r="F460" s="140"/>
      <c r="G460" s="140"/>
      <c r="H460" s="140"/>
      <c r="I460" s="141" t="s">
        <v>441</v>
      </c>
      <c r="J460" s="141"/>
      <c r="K460" s="141"/>
      <c r="L460" s="141" t="s">
        <v>455</v>
      </c>
      <c r="M460" s="141"/>
      <c r="N460" s="141"/>
      <c r="O460" s="141"/>
      <c r="P460" s="141"/>
      <c r="R460" s="141" t="s">
        <v>597</v>
      </c>
      <c r="S460" s="141"/>
      <c r="T460" s="141"/>
      <c r="U460" s="142">
        <v>52.8</v>
      </c>
    </row>
    <row r="461" spans="1:21" ht="6" customHeight="1" x14ac:dyDescent="0.25"/>
    <row r="462" spans="1:21" x14ac:dyDescent="0.25">
      <c r="D462" s="144" t="s">
        <v>2</v>
      </c>
      <c r="F462" s="144" t="s">
        <v>2</v>
      </c>
      <c r="H462" s="144" t="s">
        <v>2</v>
      </c>
      <c r="O462" s="145" t="s">
        <v>589</v>
      </c>
      <c r="P462" s="145"/>
      <c r="Q462" s="145"/>
      <c r="R462" s="145"/>
      <c r="S462" s="145"/>
      <c r="U462" s="146">
        <v>3839.73</v>
      </c>
    </row>
    <row r="463" spans="1:21" x14ac:dyDescent="0.25">
      <c r="A463" s="139" t="s">
        <v>608</v>
      </c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</row>
    <row r="464" spans="1:21" ht="6" customHeight="1" x14ac:dyDescent="0.25"/>
    <row r="465" spans="2:21" x14ac:dyDescent="0.25">
      <c r="B465" s="140" t="s">
        <v>299</v>
      </c>
      <c r="C465" s="140"/>
      <c r="D465" s="140"/>
      <c r="E465" s="140"/>
      <c r="F465" s="140"/>
      <c r="G465" s="140"/>
      <c r="H465" s="140"/>
      <c r="I465" s="141" t="s">
        <v>609</v>
      </c>
      <c r="J465" s="141"/>
      <c r="K465" s="141"/>
      <c r="L465" s="141" t="s">
        <v>610</v>
      </c>
      <c r="M465" s="141"/>
      <c r="N465" s="141"/>
      <c r="O465" s="141"/>
      <c r="P465" s="141"/>
      <c r="R465" s="141" t="s">
        <v>611</v>
      </c>
      <c r="S465" s="141"/>
      <c r="T465" s="141"/>
      <c r="U465" s="142">
        <v>-14.99</v>
      </c>
    </row>
    <row r="466" spans="2:21" x14ac:dyDescent="0.25">
      <c r="B466" s="140" t="s">
        <v>253</v>
      </c>
      <c r="C466" s="140"/>
      <c r="D466" s="140"/>
      <c r="E466" s="140"/>
      <c r="F466" s="140"/>
      <c r="G466" s="140"/>
      <c r="H466" s="140"/>
      <c r="I466" s="141" t="s">
        <v>434</v>
      </c>
      <c r="J466" s="141"/>
      <c r="K466" s="141"/>
      <c r="L466" s="141" t="s">
        <v>221</v>
      </c>
      <c r="M466" s="141"/>
      <c r="N466" s="141"/>
      <c r="O466" s="141"/>
      <c r="P466" s="141"/>
      <c r="R466" s="143" t="s">
        <v>612</v>
      </c>
      <c r="S466" s="143"/>
      <c r="T466" s="143"/>
      <c r="U466" s="142">
        <v>250</v>
      </c>
    </row>
    <row r="467" spans="2:21" x14ac:dyDescent="0.25">
      <c r="R467" s="143"/>
      <c r="S467" s="143"/>
      <c r="T467" s="143"/>
    </row>
    <row r="468" spans="2:21" x14ac:dyDescent="0.25">
      <c r="B468" s="140" t="s">
        <v>223</v>
      </c>
      <c r="C468" s="140"/>
      <c r="D468" s="140"/>
      <c r="E468" s="140"/>
      <c r="F468" s="140"/>
      <c r="G468" s="140"/>
      <c r="H468" s="140"/>
      <c r="I468" s="141" t="s">
        <v>613</v>
      </c>
      <c r="J468" s="141"/>
      <c r="K468" s="141"/>
      <c r="L468" s="141" t="s">
        <v>248</v>
      </c>
      <c r="M468" s="141"/>
      <c r="N468" s="141"/>
      <c r="O468" s="141"/>
      <c r="P468" s="141"/>
      <c r="R468" s="143" t="s">
        <v>614</v>
      </c>
      <c r="S468" s="143"/>
      <c r="T468" s="143"/>
      <c r="U468" s="142">
        <v>400</v>
      </c>
    </row>
    <row r="469" spans="2:21" x14ac:dyDescent="0.25">
      <c r="R469" s="143"/>
      <c r="S469" s="143"/>
      <c r="T469" s="143"/>
    </row>
    <row r="470" spans="2:21" x14ac:dyDescent="0.25">
      <c r="B470" s="140" t="s">
        <v>305</v>
      </c>
      <c r="C470" s="140"/>
      <c r="D470" s="140"/>
      <c r="E470" s="140"/>
      <c r="F470" s="140"/>
      <c r="G470" s="140"/>
      <c r="H470" s="140"/>
      <c r="I470" s="141" t="s">
        <v>615</v>
      </c>
      <c r="J470" s="141"/>
      <c r="K470" s="141"/>
      <c r="L470" s="141" t="s">
        <v>616</v>
      </c>
      <c r="M470" s="141"/>
      <c r="N470" s="141"/>
      <c r="O470" s="141"/>
      <c r="P470" s="141"/>
      <c r="R470" s="143" t="s">
        <v>617</v>
      </c>
      <c r="S470" s="143"/>
      <c r="T470" s="143"/>
      <c r="U470" s="142">
        <v>1000</v>
      </c>
    </row>
    <row r="471" spans="2:21" x14ac:dyDescent="0.25">
      <c r="R471" s="143"/>
      <c r="S471" s="143"/>
      <c r="T471" s="143"/>
    </row>
    <row r="472" spans="2:21" x14ac:dyDescent="0.25">
      <c r="B472" s="140" t="s">
        <v>353</v>
      </c>
      <c r="C472" s="140"/>
      <c r="D472" s="140"/>
      <c r="E472" s="140"/>
      <c r="F472" s="140"/>
      <c r="G472" s="140"/>
      <c r="H472" s="140"/>
      <c r="I472" s="141" t="s">
        <v>259</v>
      </c>
      <c r="J472" s="141"/>
      <c r="K472" s="141"/>
      <c r="L472" s="141" t="s">
        <v>260</v>
      </c>
      <c r="M472" s="141"/>
      <c r="N472" s="141"/>
      <c r="O472" s="141"/>
      <c r="P472" s="141"/>
      <c r="R472" s="143" t="s">
        <v>618</v>
      </c>
      <c r="S472" s="143"/>
      <c r="T472" s="143"/>
      <c r="U472" s="142">
        <v>112.39</v>
      </c>
    </row>
    <row r="473" spans="2:21" x14ac:dyDescent="0.25">
      <c r="R473" s="143"/>
      <c r="S473" s="143"/>
      <c r="T473" s="143"/>
    </row>
    <row r="474" spans="2:21" x14ac:dyDescent="0.25">
      <c r="B474" s="140" t="s">
        <v>270</v>
      </c>
      <c r="C474" s="140"/>
      <c r="D474" s="140"/>
      <c r="E474" s="140"/>
      <c r="F474" s="140"/>
      <c r="G474" s="140"/>
      <c r="H474" s="140"/>
      <c r="I474" s="141" t="s">
        <v>259</v>
      </c>
      <c r="J474" s="141"/>
      <c r="K474" s="141"/>
      <c r="L474" s="141" t="s">
        <v>260</v>
      </c>
      <c r="M474" s="141"/>
      <c r="N474" s="141"/>
      <c r="O474" s="141"/>
      <c r="P474" s="141"/>
      <c r="R474" s="141" t="s">
        <v>619</v>
      </c>
      <c r="S474" s="141"/>
      <c r="T474" s="141"/>
      <c r="U474" s="142">
        <v>97</v>
      </c>
    </row>
    <row r="475" spans="2:21" x14ac:dyDescent="0.25">
      <c r="B475" s="140" t="s">
        <v>270</v>
      </c>
      <c r="C475" s="140"/>
      <c r="D475" s="140"/>
      <c r="E475" s="140"/>
      <c r="F475" s="140"/>
      <c r="G475" s="140"/>
      <c r="H475" s="140"/>
      <c r="I475" s="141" t="s">
        <v>620</v>
      </c>
      <c r="J475" s="141"/>
      <c r="K475" s="141"/>
      <c r="L475" s="141" t="s">
        <v>351</v>
      </c>
      <c r="M475" s="141"/>
      <c r="N475" s="141"/>
      <c r="O475" s="141"/>
      <c r="P475" s="141"/>
      <c r="R475" s="143" t="s">
        <v>621</v>
      </c>
      <c r="S475" s="143"/>
      <c r="T475" s="143"/>
      <c r="U475" s="142">
        <v>513</v>
      </c>
    </row>
    <row r="476" spans="2:21" x14ac:dyDescent="0.25">
      <c r="R476" s="143"/>
      <c r="S476" s="143"/>
      <c r="T476" s="143"/>
    </row>
    <row r="477" spans="2:21" x14ac:dyDescent="0.25">
      <c r="B477" s="140" t="s">
        <v>270</v>
      </c>
      <c r="C477" s="140"/>
      <c r="D477" s="140"/>
      <c r="E477" s="140"/>
      <c r="F477" s="140"/>
      <c r="G477" s="140"/>
      <c r="H477" s="140"/>
      <c r="I477" s="141" t="s">
        <v>622</v>
      </c>
      <c r="J477" s="141"/>
      <c r="K477" s="141"/>
      <c r="L477" s="141" t="s">
        <v>351</v>
      </c>
      <c r="M477" s="141"/>
      <c r="N477" s="141"/>
      <c r="O477" s="141"/>
      <c r="P477" s="141"/>
      <c r="R477" s="143" t="s">
        <v>621</v>
      </c>
      <c r="S477" s="143"/>
      <c r="T477" s="143"/>
      <c r="U477" s="142">
        <v>630</v>
      </c>
    </row>
    <row r="478" spans="2:21" x14ac:dyDescent="0.25">
      <c r="R478" s="143"/>
      <c r="S478" s="143"/>
      <c r="T478" s="143"/>
    </row>
    <row r="479" spans="2:21" x14ac:dyDescent="0.25">
      <c r="B479" s="140" t="s">
        <v>273</v>
      </c>
      <c r="C479" s="140"/>
      <c r="D479" s="140"/>
      <c r="E479" s="140"/>
      <c r="F479" s="140"/>
      <c r="G479" s="140"/>
      <c r="H479" s="140"/>
      <c r="I479" s="141" t="s">
        <v>254</v>
      </c>
      <c r="J479" s="141"/>
      <c r="K479" s="141"/>
      <c r="L479" s="141" t="s">
        <v>623</v>
      </c>
      <c r="M479" s="141"/>
      <c r="N479" s="141"/>
      <c r="O479" s="141"/>
      <c r="P479" s="141"/>
      <c r="R479" s="141" t="s">
        <v>624</v>
      </c>
      <c r="S479" s="141"/>
      <c r="T479" s="141"/>
      <c r="U479" s="142">
        <v>152.91999999999999</v>
      </c>
    </row>
    <row r="480" spans="2:21" x14ac:dyDescent="0.25">
      <c r="B480" s="140" t="s">
        <v>273</v>
      </c>
      <c r="C480" s="140"/>
      <c r="D480" s="140"/>
      <c r="E480" s="140"/>
      <c r="F480" s="140"/>
      <c r="G480" s="140"/>
      <c r="H480" s="140"/>
      <c r="I480" s="141" t="s">
        <v>434</v>
      </c>
      <c r="J480" s="141"/>
      <c r="K480" s="141"/>
      <c r="L480" s="141" t="s">
        <v>221</v>
      </c>
      <c r="M480" s="141"/>
      <c r="N480" s="141"/>
      <c r="O480" s="141"/>
      <c r="P480" s="141"/>
      <c r="R480" s="141" t="s">
        <v>625</v>
      </c>
      <c r="S480" s="141"/>
      <c r="T480" s="141"/>
      <c r="U480" s="142">
        <v>250</v>
      </c>
    </row>
    <row r="481" spans="1:22" ht="6" customHeight="1" x14ac:dyDescent="0.25"/>
    <row r="482" spans="1:22" x14ac:dyDescent="0.25">
      <c r="D482" s="144" t="s">
        <v>2</v>
      </c>
      <c r="F482" s="144" t="s">
        <v>2</v>
      </c>
      <c r="H482" s="144" t="s">
        <v>2</v>
      </c>
      <c r="O482" s="145" t="s">
        <v>608</v>
      </c>
      <c r="P482" s="145"/>
      <c r="Q482" s="145"/>
      <c r="R482" s="145"/>
      <c r="S482" s="145"/>
      <c r="U482" s="146">
        <v>3390.32</v>
      </c>
    </row>
    <row r="483" spans="1:22" ht="78" customHeight="1" x14ac:dyDescent="0.25"/>
    <row r="484" spans="1:22" ht="11.25" customHeight="1" x14ac:dyDescent="0.25"/>
    <row r="485" spans="1:22" ht="13.5" customHeight="1" x14ac:dyDescent="0.25">
      <c r="A485" s="143" t="s">
        <v>295</v>
      </c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P485" s="147" t="s">
        <v>626</v>
      </c>
      <c r="Q485" s="147"/>
      <c r="R485" s="147"/>
      <c r="S485" s="147"/>
      <c r="T485" s="147"/>
      <c r="U485" s="147"/>
      <c r="V485" s="147"/>
    </row>
    <row r="486" spans="1:22" ht="20.25" customHeight="1" x14ac:dyDescent="0.25">
      <c r="A486" s="148" t="s">
        <v>297</v>
      </c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</row>
    <row r="487" spans="1:22" ht="7.5" customHeight="1" x14ac:dyDescent="0.25"/>
    <row r="488" spans="1:22" x14ac:dyDescent="0.25">
      <c r="A488" s="139" t="s">
        <v>627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</row>
    <row r="489" spans="1:22" ht="6" customHeight="1" x14ac:dyDescent="0.25"/>
    <row r="490" spans="1:22" x14ac:dyDescent="0.25">
      <c r="B490" s="140" t="s">
        <v>258</v>
      </c>
      <c r="C490" s="140"/>
      <c r="D490" s="140"/>
      <c r="E490" s="140"/>
      <c r="F490" s="140"/>
      <c r="G490" s="140"/>
      <c r="H490" s="140"/>
      <c r="I490" s="141" t="s">
        <v>628</v>
      </c>
      <c r="J490" s="141"/>
      <c r="K490" s="141"/>
      <c r="L490" s="141" t="s">
        <v>225</v>
      </c>
      <c r="M490" s="141"/>
      <c r="N490" s="141"/>
      <c r="O490" s="141"/>
      <c r="P490" s="141"/>
      <c r="R490" s="143" t="s">
        <v>629</v>
      </c>
      <c r="S490" s="143"/>
      <c r="T490" s="143"/>
      <c r="U490" s="142">
        <v>60.26</v>
      </c>
    </row>
    <row r="491" spans="1:22" x14ac:dyDescent="0.25">
      <c r="R491" s="143"/>
      <c r="S491" s="143"/>
      <c r="T491" s="143"/>
    </row>
    <row r="492" spans="1:22" x14ac:dyDescent="0.25">
      <c r="B492" s="140" t="s">
        <v>262</v>
      </c>
      <c r="C492" s="140"/>
      <c r="D492" s="140"/>
      <c r="E492" s="140"/>
      <c r="F492" s="140"/>
      <c r="G492" s="140"/>
      <c r="H492" s="140"/>
      <c r="I492" s="141" t="s">
        <v>251</v>
      </c>
      <c r="J492" s="141"/>
      <c r="K492" s="141"/>
      <c r="L492" s="141" t="s">
        <v>225</v>
      </c>
      <c r="M492" s="141"/>
      <c r="N492" s="141"/>
      <c r="O492" s="141"/>
      <c r="P492" s="141"/>
      <c r="R492" s="143" t="s">
        <v>630</v>
      </c>
      <c r="S492" s="143"/>
      <c r="T492" s="143"/>
      <c r="U492" s="142">
        <v>286.39999999999998</v>
      </c>
    </row>
    <row r="493" spans="1:22" x14ac:dyDescent="0.25">
      <c r="R493" s="143"/>
      <c r="S493" s="143"/>
      <c r="T493" s="143"/>
    </row>
    <row r="494" spans="1:22" x14ac:dyDescent="0.25">
      <c r="B494" s="140" t="s">
        <v>233</v>
      </c>
      <c r="C494" s="140"/>
      <c r="D494" s="140"/>
      <c r="E494" s="140"/>
      <c r="F494" s="140"/>
      <c r="G494" s="140"/>
      <c r="H494" s="140"/>
      <c r="I494" s="141" t="s">
        <v>434</v>
      </c>
      <c r="J494" s="141"/>
      <c r="K494" s="141"/>
      <c r="L494" s="141" t="s">
        <v>344</v>
      </c>
      <c r="M494" s="141"/>
      <c r="N494" s="141"/>
      <c r="O494" s="141"/>
      <c r="P494" s="141"/>
      <c r="R494" s="141" t="s">
        <v>631</v>
      </c>
      <c r="S494" s="141"/>
      <c r="T494" s="141"/>
      <c r="U494" s="142">
        <v>325</v>
      </c>
    </row>
    <row r="495" spans="1:22" x14ac:dyDescent="0.25">
      <c r="B495" s="140" t="s">
        <v>268</v>
      </c>
      <c r="C495" s="140"/>
      <c r="D495" s="140"/>
      <c r="E495" s="140"/>
      <c r="F495" s="140"/>
      <c r="G495" s="140"/>
      <c r="H495" s="140"/>
      <c r="I495" s="141" t="s">
        <v>259</v>
      </c>
      <c r="J495" s="141"/>
      <c r="K495" s="141"/>
      <c r="L495" s="141" t="s">
        <v>260</v>
      </c>
      <c r="M495" s="141"/>
      <c r="N495" s="141"/>
      <c r="O495" s="141"/>
      <c r="P495" s="141"/>
      <c r="R495" s="143" t="s">
        <v>632</v>
      </c>
      <c r="S495" s="143"/>
      <c r="T495" s="143"/>
      <c r="U495" s="142">
        <v>129.66999999999999</v>
      </c>
    </row>
    <row r="496" spans="1:22" x14ac:dyDescent="0.25">
      <c r="R496" s="143"/>
      <c r="S496" s="143"/>
      <c r="T496" s="143"/>
    </row>
    <row r="497" spans="2:21" x14ac:dyDescent="0.25">
      <c r="B497" s="140" t="s">
        <v>353</v>
      </c>
      <c r="C497" s="140"/>
      <c r="D497" s="140"/>
      <c r="E497" s="140"/>
      <c r="F497" s="140"/>
      <c r="G497" s="140"/>
      <c r="H497" s="140"/>
      <c r="I497" s="141" t="s">
        <v>633</v>
      </c>
      <c r="J497" s="141"/>
      <c r="K497" s="141"/>
      <c r="L497" s="141" t="s">
        <v>260</v>
      </c>
      <c r="M497" s="141"/>
      <c r="N497" s="141"/>
      <c r="O497" s="141"/>
      <c r="P497" s="141"/>
      <c r="R497" s="143" t="s">
        <v>634</v>
      </c>
      <c r="S497" s="143"/>
      <c r="T497" s="143"/>
      <c r="U497" s="142">
        <v>263.92</v>
      </c>
    </row>
    <row r="498" spans="2:21" x14ac:dyDescent="0.25">
      <c r="R498" s="143"/>
      <c r="S498" s="143"/>
      <c r="T498" s="143"/>
    </row>
    <row r="499" spans="2:21" x14ac:dyDescent="0.25">
      <c r="B499" s="140" t="s">
        <v>353</v>
      </c>
      <c r="C499" s="140"/>
      <c r="D499" s="140"/>
      <c r="E499" s="140"/>
      <c r="F499" s="140"/>
      <c r="G499" s="140"/>
      <c r="H499" s="140"/>
      <c r="I499" s="141" t="s">
        <v>434</v>
      </c>
      <c r="J499" s="141"/>
      <c r="K499" s="141"/>
      <c r="L499" s="141" t="s">
        <v>244</v>
      </c>
      <c r="M499" s="141"/>
      <c r="N499" s="141"/>
      <c r="O499" s="141"/>
      <c r="P499" s="141"/>
      <c r="R499" s="143" t="s">
        <v>635</v>
      </c>
      <c r="S499" s="143"/>
      <c r="T499" s="143"/>
      <c r="U499" s="142">
        <v>135</v>
      </c>
    </row>
    <row r="500" spans="2:21" x14ac:dyDescent="0.25">
      <c r="R500" s="143"/>
      <c r="S500" s="143"/>
      <c r="T500" s="143"/>
    </row>
    <row r="501" spans="2:21" x14ac:dyDescent="0.25">
      <c r="B501" s="140" t="s">
        <v>270</v>
      </c>
      <c r="C501" s="140"/>
      <c r="D501" s="140"/>
      <c r="E501" s="140"/>
      <c r="F501" s="140"/>
      <c r="G501" s="140"/>
      <c r="H501" s="140"/>
      <c r="I501" s="141" t="s">
        <v>636</v>
      </c>
      <c r="J501" s="141"/>
      <c r="K501" s="141"/>
      <c r="L501" s="141" t="s">
        <v>275</v>
      </c>
      <c r="M501" s="141"/>
      <c r="N501" s="141"/>
      <c r="O501" s="141"/>
      <c r="P501" s="141"/>
      <c r="R501" s="143" t="s">
        <v>637</v>
      </c>
      <c r="S501" s="143"/>
      <c r="T501" s="143"/>
      <c r="U501" s="142">
        <v>22.56</v>
      </c>
    </row>
    <row r="502" spans="2:21" x14ac:dyDescent="0.25">
      <c r="R502" s="143"/>
      <c r="S502" s="143"/>
      <c r="T502" s="143"/>
    </row>
    <row r="503" spans="2:21" x14ac:dyDescent="0.25">
      <c r="B503" s="140" t="s">
        <v>273</v>
      </c>
      <c r="C503" s="140"/>
      <c r="D503" s="140"/>
      <c r="E503" s="140"/>
      <c r="F503" s="140"/>
      <c r="G503" s="140"/>
      <c r="H503" s="140"/>
      <c r="I503" s="141" t="s">
        <v>638</v>
      </c>
      <c r="J503" s="141"/>
      <c r="K503" s="141"/>
      <c r="L503" s="141" t="s">
        <v>616</v>
      </c>
      <c r="M503" s="141"/>
      <c r="N503" s="141"/>
      <c r="O503" s="141"/>
      <c r="P503" s="141"/>
      <c r="R503" s="143" t="s">
        <v>639</v>
      </c>
      <c r="S503" s="143"/>
      <c r="T503" s="143"/>
      <c r="U503" s="142">
        <v>1149</v>
      </c>
    </row>
    <row r="504" spans="2:21" x14ac:dyDescent="0.25">
      <c r="R504" s="143"/>
      <c r="S504" s="143"/>
      <c r="T504" s="143"/>
    </row>
    <row r="505" spans="2:21" x14ac:dyDescent="0.25">
      <c r="B505" s="140" t="s">
        <v>235</v>
      </c>
      <c r="C505" s="140"/>
      <c r="D505" s="140"/>
      <c r="E505" s="140"/>
      <c r="F505" s="140"/>
      <c r="G505" s="140"/>
      <c r="H505" s="140"/>
      <c r="I505" s="141" t="s">
        <v>640</v>
      </c>
      <c r="J505" s="141"/>
      <c r="K505" s="141"/>
      <c r="L505" s="141" t="s">
        <v>275</v>
      </c>
      <c r="M505" s="141"/>
      <c r="N505" s="141"/>
      <c r="O505" s="141"/>
      <c r="P505" s="141"/>
      <c r="R505" s="143" t="s">
        <v>641</v>
      </c>
      <c r="S505" s="143"/>
      <c r="T505" s="143"/>
      <c r="U505" s="142">
        <v>475.06</v>
      </c>
    </row>
    <row r="506" spans="2:21" x14ac:dyDescent="0.25">
      <c r="R506" s="143"/>
      <c r="S506" s="143"/>
      <c r="T506" s="143"/>
    </row>
    <row r="507" spans="2:21" x14ac:dyDescent="0.25">
      <c r="B507" s="140" t="s">
        <v>235</v>
      </c>
      <c r="C507" s="140"/>
      <c r="D507" s="140"/>
      <c r="E507" s="140"/>
      <c r="F507" s="140"/>
      <c r="G507" s="140"/>
      <c r="H507" s="140"/>
      <c r="I507" s="141" t="s">
        <v>642</v>
      </c>
      <c r="J507" s="141"/>
      <c r="K507" s="141"/>
      <c r="L507" s="141" t="s">
        <v>275</v>
      </c>
      <c r="M507" s="141"/>
      <c r="N507" s="141"/>
      <c r="O507" s="141"/>
      <c r="P507" s="141"/>
      <c r="R507" s="143" t="s">
        <v>637</v>
      </c>
      <c r="S507" s="143"/>
      <c r="T507" s="143"/>
      <c r="U507" s="142">
        <v>21.99</v>
      </c>
    </row>
    <row r="508" spans="2:21" x14ac:dyDescent="0.25">
      <c r="R508" s="143"/>
      <c r="S508" s="143"/>
      <c r="T508" s="143"/>
    </row>
    <row r="509" spans="2:21" x14ac:dyDescent="0.25">
      <c r="B509" s="140" t="s">
        <v>235</v>
      </c>
      <c r="C509" s="140"/>
      <c r="D509" s="140"/>
      <c r="E509" s="140"/>
      <c r="F509" s="140"/>
      <c r="G509" s="140"/>
      <c r="H509" s="140"/>
      <c r="I509" s="141" t="s">
        <v>407</v>
      </c>
      <c r="J509" s="141"/>
      <c r="K509" s="141"/>
      <c r="L509" s="141" t="s">
        <v>248</v>
      </c>
      <c r="M509" s="141"/>
      <c r="N509" s="141"/>
      <c r="O509" s="141"/>
      <c r="P509" s="141"/>
      <c r="R509" s="143" t="s">
        <v>643</v>
      </c>
      <c r="S509" s="143"/>
      <c r="T509" s="143"/>
      <c r="U509" s="142">
        <v>564.62</v>
      </c>
    </row>
    <row r="510" spans="2:21" x14ac:dyDescent="0.25">
      <c r="R510" s="143"/>
      <c r="S510" s="143"/>
      <c r="T510" s="143"/>
    </row>
    <row r="511" spans="2:21" x14ac:dyDescent="0.25">
      <c r="B511" s="140" t="s">
        <v>237</v>
      </c>
      <c r="C511" s="140"/>
      <c r="D511" s="140"/>
      <c r="E511" s="140"/>
      <c r="F511" s="140"/>
      <c r="G511" s="140"/>
      <c r="H511" s="140"/>
      <c r="I511" s="141" t="s">
        <v>644</v>
      </c>
      <c r="J511" s="141"/>
      <c r="K511" s="141"/>
      <c r="L511" s="141" t="s">
        <v>275</v>
      </c>
      <c r="M511" s="141"/>
      <c r="N511" s="141"/>
      <c r="O511" s="141"/>
      <c r="P511" s="141"/>
      <c r="R511" s="141" t="s">
        <v>645</v>
      </c>
      <c r="S511" s="141"/>
      <c r="T511" s="141"/>
      <c r="U511" s="142">
        <v>313.8</v>
      </c>
    </row>
    <row r="512" spans="2:21" x14ac:dyDescent="0.25">
      <c r="B512" s="140" t="s">
        <v>237</v>
      </c>
      <c r="C512" s="140"/>
      <c r="D512" s="140"/>
      <c r="E512" s="140"/>
      <c r="F512" s="140"/>
      <c r="G512" s="140"/>
      <c r="H512" s="140"/>
      <c r="I512" s="141" t="s">
        <v>646</v>
      </c>
      <c r="J512" s="141"/>
      <c r="K512" s="141"/>
      <c r="L512" s="141" t="s">
        <v>275</v>
      </c>
      <c r="M512" s="141"/>
      <c r="N512" s="141"/>
      <c r="O512" s="141"/>
      <c r="P512" s="141"/>
      <c r="R512" s="141" t="s">
        <v>647</v>
      </c>
      <c r="S512" s="141"/>
      <c r="T512" s="141"/>
      <c r="U512" s="142">
        <v>313.8</v>
      </c>
    </row>
    <row r="513" spans="1:21" x14ac:dyDescent="0.25">
      <c r="B513" s="140" t="s">
        <v>237</v>
      </c>
      <c r="C513" s="140"/>
      <c r="D513" s="140"/>
      <c r="E513" s="140"/>
      <c r="F513" s="140"/>
      <c r="G513" s="140"/>
      <c r="H513" s="140"/>
      <c r="I513" s="141" t="s">
        <v>648</v>
      </c>
      <c r="J513" s="141"/>
      <c r="K513" s="141"/>
      <c r="L513" s="141" t="s">
        <v>610</v>
      </c>
      <c r="M513" s="141"/>
      <c r="N513" s="141"/>
      <c r="O513" s="141"/>
      <c r="P513" s="141"/>
      <c r="R513" s="143" t="s">
        <v>649</v>
      </c>
      <c r="S513" s="143"/>
      <c r="T513" s="143"/>
      <c r="U513" s="142">
        <v>548.74</v>
      </c>
    </row>
    <row r="514" spans="1:21" x14ac:dyDescent="0.25">
      <c r="R514" s="143"/>
      <c r="S514" s="143"/>
      <c r="T514" s="143"/>
    </row>
    <row r="515" spans="1:21" ht="6" customHeight="1" x14ac:dyDescent="0.25"/>
    <row r="516" spans="1:21" x14ac:dyDescent="0.25">
      <c r="D516" s="144" t="s">
        <v>2</v>
      </c>
      <c r="F516" s="144" t="s">
        <v>2</v>
      </c>
      <c r="H516" s="144" t="s">
        <v>2</v>
      </c>
      <c r="O516" s="145" t="s">
        <v>627</v>
      </c>
      <c r="P516" s="145"/>
      <c r="Q516" s="145"/>
      <c r="R516" s="145"/>
      <c r="S516" s="145"/>
      <c r="U516" s="146">
        <v>4609.82</v>
      </c>
    </row>
    <row r="517" spans="1:21" x14ac:dyDescent="0.25">
      <c r="A517" s="139" t="s">
        <v>650</v>
      </c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</row>
    <row r="518" spans="1:21" ht="6" customHeight="1" x14ac:dyDescent="0.25"/>
    <row r="519" spans="1:21" x14ac:dyDescent="0.25">
      <c r="B519" s="140" t="s">
        <v>349</v>
      </c>
      <c r="C519" s="140"/>
      <c r="D519" s="140"/>
      <c r="E519" s="140"/>
      <c r="F519" s="140"/>
      <c r="G519" s="140"/>
      <c r="H519" s="140"/>
      <c r="I519" s="141" t="s">
        <v>651</v>
      </c>
      <c r="J519" s="141"/>
      <c r="K519" s="141"/>
      <c r="L519" s="141" t="s">
        <v>421</v>
      </c>
      <c r="M519" s="141"/>
      <c r="N519" s="141"/>
      <c r="O519" s="141"/>
      <c r="P519" s="141"/>
      <c r="R519" s="141" t="s">
        <v>652</v>
      </c>
      <c r="S519" s="141"/>
      <c r="T519" s="141"/>
      <c r="U519" s="142">
        <v>708</v>
      </c>
    </row>
    <row r="520" spans="1:21" x14ac:dyDescent="0.25">
      <c r="B520" s="140" t="s">
        <v>219</v>
      </c>
      <c r="C520" s="140"/>
      <c r="D520" s="140"/>
      <c r="E520" s="140"/>
      <c r="F520" s="140"/>
      <c r="G520" s="140"/>
      <c r="H520" s="140"/>
      <c r="I520" s="141" t="s">
        <v>653</v>
      </c>
      <c r="J520" s="141"/>
      <c r="K520" s="141"/>
      <c r="L520" s="141" t="s">
        <v>260</v>
      </c>
      <c r="M520" s="141"/>
      <c r="N520" s="141"/>
      <c r="O520" s="141"/>
      <c r="P520" s="141"/>
      <c r="R520" s="141" t="s">
        <v>654</v>
      </c>
      <c r="S520" s="141"/>
      <c r="T520" s="141"/>
      <c r="U520" s="142">
        <v>-20</v>
      </c>
    </row>
    <row r="521" spans="1:21" x14ac:dyDescent="0.25">
      <c r="B521" s="140" t="s">
        <v>253</v>
      </c>
      <c r="C521" s="140"/>
      <c r="D521" s="140"/>
      <c r="E521" s="140"/>
      <c r="F521" s="140"/>
      <c r="G521" s="140"/>
      <c r="H521" s="140"/>
      <c r="I521" s="141" t="s">
        <v>655</v>
      </c>
      <c r="J521" s="141"/>
      <c r="K521" s="141"/>
      <c r="L521" s="141" t="s">
        <v>260</v>
      </c>
      <c r="M521" s="141"/>
      <c r="N521" s="141"/>
      <c r="O521" s="141"/>
      <c r="P521" s="141"/>
      <c r="R521" s="141" t="s">
        <v>318</v>
      </c>
      <c r="S521" s="141"/>
      <c r="T521" s="141"/>
      <c r="U521" s="142">
        <v>155.83000000000001</v>
      </c>
    </row>
    <row r="522" spans="1:21" x14ac:dyDescent="0.25">
      <c r="B522" s="140" t="s">
        <v>656</v>
      </c>
      <c r="C522" s="140"/>
      <c r="D522" s="140"/>
      <c r="E522" s="140"/>
      <c r="F522" s="140"/>
      <c r="G522" s="140"/>
      <c r="H522" s="140"/>
      <c r="I522" s="141" t="s">
        <v>657</v>
      </c>
      <c r="J522" s="141"/>
      <c r="K522" s="141"/>
      <c r="L522" s="141" t="s">
        <v>260</v>
      </c>
      <c r="M522" s="141"/>
      <c r="N522" s="141"/>
      <c r="O522" s="141"/>
      <c r="P522" s="141"/>
      <c r="R522" s="141" t="s">
        <v>658</v>
      </c>
      <c r="S522" s="141"/>
      <c r="T522" s="141"/>
      <c r="U522" s="142">
        <v>30.96</v>
      </c>
    </row>
    <row r="523" spans="1:21" x14ac:dyDescent="0.25">
      <c r="B523" s="140" t="s">
        <v>656</v>
      </c>
      <c r="C523" s="140"/>
      <c r="D523" s="140"/>
      <c r="E523" s="140"/>
      <c r="F523" s="140"/>
      <c r="G523" s="140"/>
      <c r="H523" s="140"/>
      <c r="I523" s="141" t="s">
        <v>659</v>
      </c>
      <c r="J523" s="141"/>
      <c r="K523" s="141"/>
      <c r="L523" s="141" t="s">
        <v>260</v>
      </c>
      <c r="M523" s="141"/>
      <c r="N523" s="141"/>
      <c r="O523" s="141"/>
      <c r="P523" s="141"/>
      <c r="R523" s="141" t="s">
        <v>318</v>
      </c>
      <c r="S523" s="141"/>
      <c r="T523" s="141"/>
      <c r="U523" s="142">
        <v>205.08</v>
      </c>
    </row>
    <row r="524" spans="1:21" x14ac:dyDescent="0.25">
      <c r="B524" s="140" t="s">
        <v>263</v>
      </c>
      <c r="C524" s="140"/>
      <c r="D524" s="140"/>
      <c r="E524" s="140"/>
      <c r="F524" s="140"/>
      <c r="G524" s="140"/>
      <c r="H524" s="140"/>
      <c r="I524" s="141" t="s">
        <v>660</v>
      </c>
      <c r="J524" s="141"/>
      <c r="K524" s="141"/>
      <c r="L524" s="141" t="s">
        <v>260</v>
      </c>
      <c r="M524" s="141"/>
      <c r="N524" s="141"/>
      <c r="O524" s="141"/>
      <c r="P524" s="141"/>
      <c r="R524" s="141" t="s">
        <v>661</v>
      </c>
      <c r="S524" s="141"/>
      <c r="T524" s="141"/>
      <c r="U524" s="142">
        <v>63.99</v>
      </c>
    </row>
    <row r="525" spans="1:21" x14ac:dyDescent="0.25">
      <c r="B525" s="140" t="s">
        <v>263</v>
      </c>
      <c r="C525" s="140"/>
      <c r="D525" s="140"/>
      <c r="E525" s="140"/>
      <c r="F525" s="140"/>
      <c r="G525" s="140"/>
      <c r="H525" s="140"/>
      <c r="I525" s="141" t="s">
        <v>662</v>
      </c>
      <c r="J525" s="141"/>
      <c r="K525" s="141"/>
      <c r="L525" s="141" t="s">
        <v>260</v>
      </c>
      <c r="M525" s="141"/>
      <c r="N525" s="141"/>
      <c r="O525" s="141"/>
      <c r="P525" s="141"/>
      <c r="R525" s="141" t="s">
        <v>663</v>
      </c>
      <c r="S525" s="141"/>
      <c r="T525" s="141"/>
      <c r="U525" s="142">
        <v>12.99</v>
      </c>
    </row>
    <row r="526" spans="1:21" x14ac:dyDescent="0.25">
      <c r="B526" s="140" t="s">
        <v>310</v>
      </c>
      <c r="C526" s="140"/>
      <c r="D526" s="140"/>
      <c r="E526" s="140"/>
      <c r="F526" s="140"/>
      <c r="G526" s="140"/>
      <c r="H526" s="140"/>
      <c r="I526" s="141" t="s">
        <v>664</v>
      </c>
      <c r="J526" s="141"/>
      <c r="K526" s="141"/>
      <c r="L526" s="141" t="s">
        <v>665</v>
      </c>
      <c r="M526" s="141"/>
      <c r="N526" s="141"/>
      <c r="O526" s="141"/>
      <c r="P526" s="141"/>
      <c r="R526" s="141" t="s">
        <v>666</v>
      </c>
      <c r="S526" s="141"/>
      <c r="T526" s="141"/>
      <c r="U526" s="142">
        <v>46</v>
      </c>
    </row>
    <row r="527" spans="1:21" x14ac:dyDescent="0.25">
      <c r="B527" s="140" t="s">
        <v>235</v>
      </c>
      <c r="C527" s="140"/>
      <c r="D527" s="140"/>
      <c r="E527" s="140"/>
      <c r="F527" s="140"/>
      <c r="G527" s="140"/>
      <c r="H527" s="140"/>
      <c r="I527" s="141" t="s">
        <v>667</v>
      </c>
      <c r="J527" s="141"/>
      <c r="K527" s="141"/>
      <c r="L527" s="141" t="s">
        <v>344</v>
      </c>
      <c r="M527" s="141"/>
      <c r="N527" s="141"/>
      <c r="O527" s="141"/>
      <c r="P527" s="141"/>
      <c r="R527" s="143" t="s">
        <v>668</v>
      </c>
      <c r="S527" s="143"/>
      <c r="T527" s="143"/>
      <c r="U527" s="142">
        <v>590</v>
      </c>
    </row>
    <row r="528" spans="1:21" x14ac:dyDescent="0.25">
      <c r="R528" s="143"/>
      <c r="S528" s="143"/>
      <c r="T528" s="143"/>
    </row>
    <row r="529" spans="1:21" ht="6" customHeight="1" x14ac:dyDescent="0.25"/>
    <row r="530" spans="1:21" x14ac:dyDescent="0.25">
      <c r="D530" s="144" t="s">
        <v>2</v>
      </c>
      <c r="F530" s="144" t="s">
        <v>2</v>
      </c>
      <c r="H530" s="144" t="s">
        <v>2</v>
      </c>
      <c r="O530" s="145" t="s">
        <v>650</v>
      </c>
      <c r="P530" s="145"/>
      <c r="Q530" s="145"/>
      <c r="R530" s="145"/>
      <c r="S530" s="145"/>
      <c r="U530" s="146">
        <v>1792.85</v>
      </c>
    </row>
    <row r="531" spans="1:21" x14ac:dyDescent="0.25">
      <c r="A531" s="139" t="s">
        <v>669</v>
      </c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</row>
    <row r="532" spans="1:21" ht="6" customHeight="1" x14ac:dyDescent="0.25"/>
    <row r="533" spans="1:21" x14ac:dyDescent="0.25">
      <c r="B533" s="140" t="s">
        <v>349</v>
      </c>
      <c r="C533" s="140"/>
      <c r="D533" s="140"/>
      <c r="E533" s="140"/>
      <c r="F533" s="140"/>
      <c r="G533" s="140"/>
      <c r="H533" s="140"/>
      <c r="I533" s="143" t="s">
        <v>436</v>
      </c>
      <c r="J533" s="143"/>
      <c r="K533" s="143"/>
      <c r="L533" s="141" t="s">
        <v>248</v>
      </c>
      <c r="M533" s="141"/>
      <c r="N533" s="141"/>
      <c r="O533" s="141"/>
      <c r="P533" s="141"/>
      <c r="R533" s="143" t="s">
        <v>670</v>
      </c>
      <c r="S533" s="143"/>
      <c r="T533" s="143"/>
      <c r="U533" s="142">
        <v>415</v>
      </c>
    </row>
    <row r="534" spans="1:21" x14ac:dyDescent="0.25">
      <c r="I534" s="143"/>
      <c r="J534" s="143"/>
      <c r="K534" s="143"/>
      <c r="R534" s="143"/>
      <c r="S534" s="143"/>
      <c r="T534" s="143"/>
    </row>
    <row r="535" spans="1:21" x14ac:dyDescent="0.25">
      <c r="B535" s="140" t="s">
        <v>250</v>
      </c>
      <c r="C535" s="140"/>
      <c r="D535" s="140"/>
      <c r="E535" s="140"/>
      <c r="F535" s="140"/>
      <c r="G535" s="140"/>
      <c r="H535" s="140"/>
      <c r="I535" s="141" t="s">
        <v>671</v>
      </c>
      <c r="J535" s="141"/>
      <c r="K535" s="141"/>
      <c r="L535" s="141" t="s">
        <v>344</v>
      </c>
      <c r="M535" s="141"/>
      <c r="N535" s="141"/>
      <c r="O535" s="141"/>
      <c r="P535" s="141"/>
      <c r="R535" s="143" t="s">
        <v>672</v>
      </c>
      <c r="S535" s="143"/>
      <c r="T535" s="143"/>
      <c r="U535" s="142">
        <v>425</v>
      </c>
    </row>
    <row r="536" spans="1:21" x14ac:dyDescent="0.25">
      <c r="R536" s="143"/>
      <c r="S536" s="143"/>
      <c r="T536" s="143"/>
    </row>
    <row r="537" spans="1:21" x14ac:dyDescent="0.25">
      <c r="B537" s="140" t="s">
        <v>273</v>
      </c>
      <c r="C537" s="140"/>
      <c r="D537" s="140"/>
      <c r="E537" s="140"/>
      <c r="F537" s="140"/>
      <c r="G537" s="140"/>
      <c r="H537" s="140"/>
      <c r="I537" s="141" t="s">
        <v>673</v>
      </c>
      <c r="J537" s="141"/>
      <c r="K537" s="141"/>
      <c r="L537" s="141" t="s">
        <v>610</v>
      </c>
      <c r="M537" s="141"/>
      <c r="N537" s="141"/>
      <c r="O537" s="141"/>
      <c r="P537" s="141"/>
      <c r="R537" s="143" t="s">
        <v>674</v>
      </c>
      <c r="S537" s="143"/>
      <c r="T537" s="143"/>
      <c r="U537" s="142">
        <v>189</v>
      </c>
    </row>
    <row r="538" spans="1:21" x14ac:dyDescent="0.25">
      <c r="R538" s="143"/>
      <c r="S538" s="143"/>
      <c r="T538" s="143"/>
    </row>
    <row r="539" spans="1:21" x14ac:dyDescent="0.25">
      <c r="B539" s="140" t="s">
        <v>273</v>
      </c>
      <c r="C539" s="140"/>
      <c r="D539" s="140"/>
      <c r="E539" s="140"/>
      <c r="F539" s="140"/>
      <c r="G539" s="140"/>
      <c r="H539" s="140"/>
      <c r="I539" s="141" t="s">
        <v>675</v>
      </c>
      <c r="J539" s="141"/>
      <c r="K539" s="141"/>
      <c r="L539" s="141" t="s">
        <v>616</v>
      </c>
      <c r="M539" s="141"/>
      <c r="N539" s="141"/>
      <c r="O539" s="141"/>
      <c r="P539" s="141"/>
      <c r="R539" s="143" t="s">
        <v>676</v>
      </c>
      <c r="S539" s="143"/>
      <c r="T539" s="143"/>
      <c r="U539" s="142">
        <v>700</v>
      </c>
    </row>
    <row r="540" spans="1:21" x14ac:dyDescent="0.25">
      <c r="R540" s="143"/>
      <c r="S540" s="143"/>
      <c r="T540" s="143"/>
    </row>
    <row r="541" spans="1:21" x14ac:dyDescent="0.25">
      <c r="B541" s="140" t="s">
        <v>242</v>
      </c>
      <c r="C541" s="140"/>
      <c r="D541" s="140"/>
      <c r="E541" s="140"/>
      <c r="F541" s="140"/>
      <c r="G541" s="140"/>
      <c r="H541" s="140"/>
      <c r="I541" s="141" t="s">
        <v>677</v>
      </c>
      <c r="J541" s="141"/>
      <c r="K541" s="141"/>
      <c r="L541" s="141" t="s">
        <v>260</v>
      </c>
      <c r="M541" s="141"/>
      <c r="N541" s="141"/>
      <c r="O541" s="141"/>
      <c r="P541" s="141"/>
      <c r="R541" s="143" t="s">
        <v>678</v>
      </c>
      <c r="S541" s="143"/>
      <c r="T541" s="143"/>
      <c r="U541" s="142">
        <v>64.86</v>
      </c>
    </row>
    <row r="542" spans="1:21" x14ac:dyDescent="0.25">
      <c r="R542" s="143"/>
      <c r="S542" s="143"/>
      <c r="T542" s="143"/>
    </row>
    <row r="543" spans="1:21" x14ac:dyDescent="0.25">
      <c r="B543" s="140" t="s">
        <v>679</v>
      </c>
      <c r="C543" s="140"/>
      <c r="D543" s="140"/>
      <c r="E543" s="140"/>
      <c r="F543" s="140"/>
      <c r="G543" s="140"/>
      <c r="H543" s="140"/>
      <c r="I543" s="143" t="s">
        <v>436</v>
      </c>
      <c r="J543" s="143"/>
      <c r="K543" s="143"/>
      <c r="L543" s="141" t="s">
        <v>248</v>
      </c>
      <c r="M543" s="141"/>
      <c r="N543" s="141"/>
      <c r="O543" s="141"/>
      <c r="P543" s="141"/>
      <c r="R543" s="143" t="s">
        <v>670</v>
      </c>
      <c r="S543" s="143"/>
      <c r="T543" s="143"/>
      <c r="U543" s="142">
        <v>415</v>
      </c>
    </row>
    <row r="544" spans="1:21" x14ac:dyDescent="0.25">
      <c r="I544" s="143"/>
      <c r="J544" s="143"/>
      <c r="K544" s="143"/>
      <c r="R544" s="143"/>
      <c r="S544" s="143"/>
      <c r="T544" s="143"/>
    </row>
    <row r="545" spans="1:22" ht="6" customHeight="1" x14ac:dyDescent="0.25"/>
    <row r="546" spans="1:22" x14ac:dyDescent="0.25">
      <c r="D546" s="144" t="s">
        <v>2</v>
      </c>
      <c r="F546" s="144" t="s">
        <v>2</v>
      </c>
      <c r="H546" s="144" t="s">
        <v>2</v>
      </c>
      <c r="O546" s="145" t="s">
        <v>669</v>
      </c>
      <c r="P546" s="145"/>
      <c r="Q546" s="145"/>
      <c r="R546" s="145"/>
      <c r="S546" s="145"/>
      <c r="U546" s="146">
        <v>2208.86</v>
      </c>
    </row>
    <row r="547" spans="1:22" ht="32.25" customHeight="1" x14ac:dyDescent="0.25"/>
    <row r="548" spans="1:22" ht="11.25" customHeight="1" x14ac:dyDescent="0.25"/>
    <row r="549" spans="1:22" ht="13.5" customHeight="1" x14ac:dyDescent="0.25">
      <c r="A549" s="143" t="s">
        <v>295</v>
      </c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P549" s="147" t="s">
        <v>680</v>
      </c>
      <c r="Q549" s="147"/>
      <c r="R549" s="147"/>
      <c r="S549" s="147"/>
      <c r="T549" s="147"/>
      <c r="U549" s="147"/>
      <c r="V549" s="147"/>
    </row>
    <row r="550" spans="1:22" ht="20.25" customHeight="1" x14ac:dyDescent="0.25">
      <c r="A550" s="148" t="s">
        <v>297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</row>
    <row r="551" spans="1:22" ht="7.5" customHeight="1" x14ac:dyDescent="0.25"/>
    <row r="552" spans="1:22" x14ac:dyDescent="0.25">
      <c r="A552" s="139" t="s">
        <v>681</v>
      </c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</row>
    <row r="553" spans="1:22" ht="6" customHeight="1" x14ac:dyDescent="0.25"/>
    <row r="554" spans="1:22" x14ac:dyDescent="0.25">
      <c r="B554" s="140" t="s">
        <v>314</v>
      </c>
      <c r="C554" s="140"/>
      <c r="D554" s="140"/>
      <c r="E554" s="140"/>
      <c r="F554" s="140"/>
      <c r="G554" s="140"/>
      <c r="H554" s="140"/>
      <c r="I554" s="141" t="s">
        <v>682</v>
      </c>
      <c r="J554" s="141"/>
      <c r="K554" s="141"/>
      <c r="L554" s="141" t="s">
        <v>301</v>
      </c>
      <c r="M554" s="141"/>
      <c r="N554" s="141"/>
      <c r="O554" s="141"/>
      <c r="P554" s="141"/>
      <c r="R554" s="143" t="s">
        <v>683</v>
      </c>
      <c r="S554" s="143"/>
      <c r="T554" s="143"/>
      <c r="U554" s="142">
        <v>18.62</v>
      </c>
    </row>
    <row r="555" spans="1:22" x14ac:dyDescent="0.25">
      <c r="R555" s="143"/>
      <c r="S555" s="143"/>
      <c r="T555" s="143"/>
    </row>
    <row r="556" spans="1:22" ht="6" customHeight="1" x14ac:dyDescent="0.25"/>
    <row r="557" spans="1:22" x14ac:dyDescent="0.25">
      <c r="D557" s="144" t="s">
        <v>2</v>
      </c>
      <c r="F557" s="144" t="s">
        <v>2</v>
      </c>
      <c r="H557" s="144" t="s">
        <v>2</v>
      </c>
      <c r="O557" s="145" t="s">
        <v>681</v>
      </c>
      <c r="P557" s="145"/>
      <c r="Q557" s="145"/>
      <c r="R557" s="145"/>
      <c r="S557" s="145"/>
      <c r="U557" s="146">
        <v>18.62</v>
      </c>
    </row>
    <row r="558" spans="1:22" x14ac:dyDescent="0.25">
      <c r="A558" s="139" t="s">
        <v>684</v>
      </c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</row>
    <row r="559" spans="1:22" ht="6" customHeight="1" x14ac:dyDescent="0.25"/>
    <row r="560" spans="1:22" x14ac:dyDescent="0.25">
      <c r="B560" s="140" t="s">
        <v>305</v>
      </c>
      <c r="C560" s="140"/>
      <c r="D560" s="140"/>
      <c r="E560" s="140"/>
      <c r="F560" s="140"/>
      <c r="G560" s="140"/>
      <c r="H560" s="140"/>
      <c r="I560" s="141" t="s">
        <v>685</v>
      </c>
      <c r="J560" s="141"/>
      <c r="K560" s="141"/>
      <c r="L560" s="141" t="s">
        <v>260</v>
      </c>
      <c r="M560" s="141"/>
      <c r="N560" s="141"/>
      <c r="O560" s="141"/>
      <c r="P560" s="141"/>
      <c r="R560" s="141" t="s">
        <v>686</v>
      </c>
      <c r="S560" s="141"/>
      <c r="T560" s="141"/>
      <c r="U560" s="142">
        <v>511.86</v>
      </c>
    </row>
    <row r="561" spans="1:21" x14ac:dyDescent="0.25">
      <c r="B561" s="140" t="s">
        <v>312</v>
      </c>
      <c r="C561" s="140"/>
      <c r="D561" s="140"/>
      <c r="E561" s="140"/>
      <c r="F561" s="140"/>
      <c r="G561" s="140"/>
      <c r="H561" s="140"/>
      <c r="I561" s="141" t="s">
        <v>682</v>
      </c>
      <c r="J561" s="141"/>
      <c r="K561" s="141"/>
      <c r="L561" s="141" t="s">
        <v>301</v>
      </c>
      <c r="M561" s="141"/>
      <c r="N561" s="141"/>
      <c r="O561" s="141"/>
      <c r="P561" s="141"/>
      <c r="R561" s="141" t="s">
        <v>687</v>
      </c>
      <c r="S561" s="141"/>
      <c r="T561" s="141"/>
      <c r="U561" s="142">
        <v>17.95</v>
      </c>
    </row>
    <row r="562" spans="1:21" ht="6" customHeight="1" x14ac:dyDescent="0.25"/>
    <row r="563" spans="1:21" x14ac:dyDescent="0.25">
      <c r="D563" s="144" t="s">
        <v>2</v>
      </c>
      <c r="F563" s="144" t="s">
        <v>2</v>
      </c>
      <c r="H563" s="144" t="s">
        <v>2</v>
      </c>
      <c r="O563" s="145" t="s">
        <v>684</v>
      </c>
      <c r="P563" s="145"/>
      <c r="Q563" s="145"/>
      <c r="R563" s="145"/>
      <c r="S563" s="145"/>
      <c r="U563" s="146">
        <v>529.80999999999995</v>
      </c>
    </row>
    <row r="564" spans="1:21" x14ac:dyDescent="0.25">
      <c r="A564" s="139" t="s">
        <v>688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</row>
    <row r="565" spans="1:21" ht="6" customHeight="1" x14ac:dyDescent="0.25"/>
    <row r="566" spans="1:21" x14ac:dyDescent="0.25">
      <c r="B566" s="140" t="s">
        <v>250</v>
      </c>
      <c r="C566" s="140"/>
      <c r="D566" s="140"/>
      <c r="E566" s="140"/>
      <c r="F566" s="140"/>
      <c r="G566" s="140"/>
      <c r="H566" s="140"/>
      <c r="I566" s="141" t="s">
        <v>251</v>
      </c>
      <c r="J566" s="141"/>
      <c r="K566" s="141"/>
      <c r="L566" s="141" t="s">
        <v>225</v>
      </c>
      <c r="M566" s="141"/>
      <c r="N566" s="141"/>
      <c r="O566" s="141"/>
      <c r="P566" s="141"/>
      <c r="R566" s="143" t="s">
        <v>689</v>
      </c>
      <c r="S566" s="143"/>
      <c r="T566" s="143"/>
      <c r="U566" s="142">
        <v>234.58</v>
      </c>
    </row>
    <row r="567" spans="1:21" x14ac:dyDescent="0.25">
      <c r="R567" s="143"/>
      <c r="S567" s="143"/>
      <c r="T567" s="143"/>
    </row>
    <row r="568" spans="1:21" x14ac:dyDescent="0.25">
      <c r="B568" s="140" t="s">
        <v>299</v>
      </c>
      <c r="C568" s="140"/>
      <c r="D568" s="140"/>
      <c r="E568" s="140"/>
      <c r="F568" s="140"/>
      <c r="G568" s="140"/>
      <c r="H568" s="140"/>
      <c r="I568" s="141" t="s">
        <v>251</v>
      </c>
      <c r="J568" s="141"/>
      <c r="K568" s="141"/>
      <c r="L568" s="141" t="s">
        <v>225</v>
      </c>
      <c r="M568" s="141"/>
      <c r="N568" s="141"/>
      <c r="O568" s="141"/>
      <c r="P568" s="141"/>
      <c r="R568" s="143" t="s">
        <v>690</v>
      </c>
      <c r="S568" s="143"/>
      <c r="T568" s="143"/>
      <c r="U568" s="142">
        <v>239.28</v>
      </c>
    </row>
    <row r="569" spans="1:21" x14ac:dyDescent="0.25">
      <c r="R569" s="143"/>
      <c r="S569" s="143"/>
      <c r="T569" s="143"/>
    </row>
    <row r="570" spans="1:21" x14ac:dyDescent="0.25">
      <c r="B570" s="140" t="s">
        <v>299</v>
      </c>
      <c r="C570" s="140"/>
      <c r="D570" s="140"/>
      <c r="E570" s="140"/>
      <c r="F570" s="140"/>
      <c r="G570" s="140"/>
      <c r="H570" s="140"/>
      <c r="I570" s="141" t="s">
        <v>691</v>
      </c>
      <c r="J570" s="141"/>
      <c r="K570" s="141"/>
      <c r="L570" s="141" t="s">
        <v>240</v>
      </c>
      <c r="M570" s="141"/>
      <c r="N570" s="141"/>
      <c r="O570" s="141"/>
      <c r="P570" s="141"/>
      <c r="R570" s="143" t="s">
        <v>692</v>
      </c>
      <c r="S570" s="143"/>
      <c r="T570" s="143"/>
      <c r="U570" s="142">
        <v>130.38</v>
      </c>
    </row>
    <row r="571" spans="1:21" x14ac:dyDescent="0.25">
      <c r="R571" s="143"/>
      <c r="S571" s="143"/>
      <c r="T571" s="143"/>
    </row>
    <row r="572" spans="1:21" x14ac:dyDescent="0.25">
      <c r="B572" s="140" t="s">
        <v>253</v>
      </c>
      <c r="C572" s="140"/>
      <c r="D572" s="140"/>
      <c r="E572" s="140"/>
      <c r="F572" s="140"/>
      <c r="G572" s="140"/>
      <c r="H572" s="140"/>
      <c r="I572" s="141" t="s">
        <v>693</v>
      </c>
      <c r="J572" s="141"/>
      <c r="K572" s="141"/>
      <c r="L572" s="141" t="s">
        <v>260</v>
      </c>
      <c r="M572" s="141"/>
      <c r="N572" s="141"/>
      <c r="O572" s="141"/>
      <c r="P572" s="141"/>
      <c r="R572" s="143" t="s">
        <v>694</v>
      </c>
      <c r="S572" s="143"/>
      <c r="T572" s="143"/>
      <c r="U572" s="142">
        <v>17.920000000000002</v>
      </c>
    </row>
    <row r="573" spans="1:21" x14ac:dyDescent="0.25">
      <c r="R573" s="143"/>
      <c r="S573" s="143"/>
      <c r="T573" s="143"/>
    </row>
    <row r="574" spans="1:21" x14ac:dyDescent="0.25">
      <c r="B574" s="140" t="s">
        <v>256</v>
      </c>
      <c r="C574" s="140"/>
      <c r="D574" s="140"/>
      <c r="E574" s="140"/>
      <c r="F574" s="140"/>
      <c r="G574" s="140"/>
      <c r="H574" s="140"/>
      <c r="I574" s="141" t="s">
        <v>251</v>
      </c>
      <c r="J574" s="141"/>
      <c r="K574" s="141"/>
      <c r="L574" s="141" t="s">
        <v>225</v>
      </c>
      <c r="M574" s="141"/>
      <c r="N574" s="141"/>
      <c r="O574" s="141"/>
      <c r="P574" s="141"/>
      <c r="R574" s="143" t="s">
        <v>695</v>
      </c>
      <c r="S574" s="143"/>
      <c r="T574" s="143"/>
      <c r="U574" s="142">
        <v>61.24</v>
      </c>
    </row>
    <row r="575" spans="1:21" x14ac:dyDescent="0.25">
      <c r="R575" s="143"/>
      <c r="S575" s="143"/>
      <c r="T575" s="143"/>
    </row>
    <row r="576" spans="1:21" x14ac:dyDescent="0.25">
      <c r="B576" s="140" t="s">
        <v>256</v>
      </c>
      <c r="C576" s="140"/>
      <c r="D576" s="140"/>
      <c r="E576" s="140"/>
      <c r="F576" s="140"/>
      <c r="G576" s="140"/>
      <c r="H576" s="140"/>
      <c r="I576" s="141" t="s">
        <v>251</v>
      </c>
      <c r="J576" s="141"/>
      <c r="K576" s="141"/>
      <c r="L576" s="141" t="s">
        <v>225</v>
      </c>
      <c r="M576" s="141"/>
      <c r="N576" s="141"/>
      <c r="O576" s="141"/>
      <c r="P576" s="141"/>
      <c r="R576" s="143" t="s">
        <v>695</v>
      </c>
      <c r="S576" s="143"/>
      <c r="T576" s="143"/>
      <c r="U576" s="142">
        <v>65.239999999999995</v>
      </c>
    </row>
    <row r="577" spans="1:22" x14ac:dyDescent="0.25">
      <c r="R577" s="143"/>
      <c r="S577" s="143"/>
      <c r="T577" s="143"/>
    </row>
    <row r="578" spans="1:22" x14ac:dyDescent="0.25">
      <c r="B578" s="140" t="s">
        <v>256</v>
      </c>
      <c r="C578" s="140"/>
      <c r="D578" s="140"/>
      <c r="E578" s="140"/>
      <c r="F578" s="140"/>
      <c r="G578" s="140"/>
      <c r="H578" s="140"/>
      <c r="I578" s="141" t="s">
        <v>451</v>
      </c>
      <c r="J578" s="141"/>
      <c r="K578" s="141"/>
      <c r="L578" s="141" t="s">
        <v>240</v>
      </c>
      <c r="M578" s="141"/>
      <c r="N578" s="141"/>
      <c r="O578" s="141"/>
      <c r="P578" s="141"/>
      <c r="R578" s="143" t="s">
        <v>696</v>
      </c>
      <c r="S578" s="143"/>
      <c r="T578" s="143"/>
      <c r="U578" s="142">
        <v>97.72</v>
      </c>
    </row>
    <row r="579" spans="1:22" x14ac:dyDescent="0.25">
      <c r="R579" s="143"/>
      <c r="S579" s="143"/>
      <c r="T579" s="143"/>
    </row>
    <row r="580" spans="1:22" x14ac:dyDescent="0.25">
      <c r="B580" s="140" t="s">
        <v>223</v>
      </c>
      <c r="C580" s="140"/>
      <c r="D580" s="140"/>
      <c r="E580" s="140"/>
      <c r="F580" s="140"/>
      <c r="G580" s="140"/>
      <c r="H580" s="140"/>
      <c r="I580" s="141" t="s">
        <v>251</v>
      </c>
      <c r="J580" s="141"/>
      <c r="K580" s="141"/>
      <c r="L580" s="141" t="s">
        <v>225</v>
      </c>
      <c r="M580" s="141"/>
      <c r="N580" s="141"/>
      <c r="O580" s="141"/>
      <c r="P580" s="141"/>
      <c r="R580" s="143" t="s">
        <v>697</v>
      </c>
      <c r="S580" s="143"/>
      <c r="T580" s="143"/>
      <c r="U580" s="142">
        <v>63.24</v>
      </c>
    </row>
    <row r="581" spans="1:22" x14ac:dyDescent="0.25">
      <c r="R581" s="143"/>
      <c r="S581" s="143"/>
      <c r="T581" s="143"/>
    </row>
    <row r="582" spans="1:22" x14ac:dyDescent="0.25">
      <c r="B582" s="140" t="s">
        <v>223</v>
      </c>
      <c r="C582" s="140"/>
      <c r="D582" s="140"/>
      <c r="E582" s="140"/>
      <c r="F582" s="140"/>
      <c r="G582" s="140"/>
      <c r="H582" s="140"/>
      <c r="I582" s="141" t="s">
        <v>251</v>
      </c>
      <c r="J582" s="141"/>
      <c r="K582" s="141"/>
      <c r="L582" s="141" t="s">
        <v>225</v>
      </c>
      <c r="M582" s="141"/>
      <c r="N582" s="141"/>
      <c r="O582" s="141"/>
      <c r="P582" s="141"/>
      <c r="R582" s="143" t="s">
        <v>697</v>
      </c>
      <c r="S582" s="143"/>
      <c r="T582" s="143"/>
      <c r="U582" s="142">
        <v>89.82</v>
      </c>
    </row>
    <row r="583" spans="1:22" x14ac:dyDescent="0.25">
      <c r="R583" s="143"/>
      <c r="S583" s="143"/>
      <c r="T583" s="143"/>
    </row>
    <row r="584" spans="1:22" x14ac:dyDescent="0.25">
      <c r="B584" s="140" t="s">
        <v>326</v>
      </c>
      <c r="C584" s="140"/>
      <c r="D584" s="140"/>
      <c r="E584" s="140"/>
      <c r="F584" s="140"/>
      <c r="G584" s="140"/>
      <c r="H584" s="140"/>
      <c r="I584" s="143" t="s">
        <v>436</v>
      </c>
      <c r="J584" s="143"/>
      <c r="K584" s="143"/>
      <c r="L584" s="141" t="s">
        <v>248</v>
      </c>
      <c r="M584" s="141"/>
      <c r="N584" s="141"/>
      <c r="O584" s="141"/>
      <c r="P584" s="141"/>
      <c r="R584" s="141" t="s">
        <v>698</v>
      </c>
      <c r="S584" s="141"/>
      <c r="T584" s="141"/>
      <c r="U584" s="142">
        <v>65</v>
      </c>
    </row>
    <row r="585" spans="1:22" x14ac:dyDescent="0.25">
      <c r="I585" s="143"/>
      <c r="J585" s="143"/>
      <c r="K585" s="143"/>
    </row>
    <row r="586" spans="1:22" x14ac:dyDescent="0.25">
      <c r="B586" s="140" t="s">
        <v>353</v>
      </c>
      <c r="C586" s="140"/>
      <c r="D586" s="140"/>
      <c r="E586" s="140"/>
      <c r="F586" s="140"/>
      <c r="G586" s="140"/>
      <c r="H586" s="140"/>
      <c r="I586" s="141" t="s">
        <v>699</v>
      </c>
      <c r="J586" s="141"/>
      <c r="K586" s="141"/>
      <c r="L586" s="141" t="s">
        <v>221</v>
      </c>
      <c r="M586" s="141"/>
      <c r="N586" s="141"/>
      <c r="O586" s="141"/>
      <c r="P586" s="141"/>
      <c r="R586" s="141" t="s">
        <v>700</v>
      </c>
      <c r="S586" s="141"/>
      <c r="T586" s="141"/>
      <c r="U586" s="142">
        <v>120</v>
      </c>
    </row>
    <row r="587" spans="1:22" ht="6" customHeight="1" x14ac:dyDescent="0.25"/>
    <row r="588" spans="1:22" x14ac:dyDescent="0.25">
      <c r="D588" s="144" t="s">
        <v>2</v>
      </c>
      <c r="F588" s="144" t="s">
        <v>2</v>
      </c>
      <c r="H588" s="144" t="s">
        <v>2</v>
      </c>
      <c r="O588" s="145" t="s">
        <v>688</v>
      </c>
      <c r="P588" s="145"/>
      <c r="Q588" s="145"/>
      <c r="R588" s="145"/>
      <c r="S588" s="145"/>
      <c r="U588" s="146">
        <v>1184.42</v>
      </c>
    </row>
    <row r="589" spans="1:22" ht="282.75" customHeight="1" x14ac:dyDescent="0.25"/>
    <row r="590" spans="1:22" ht="11.25" customHeight="1" x14ac:dyDescent="0.25"/>
    <row r="591" spans="1:22" ht="13.5" customHeight="1" x14ac:dyDescent="0.25">
      <c r="A591" s="143" t="s">
        <v>295</v>
      </c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P591" s="147" t="s">
        <v>701</v>
      </c>
      <c r="Q591" s="147"/>
      <c r="R591" s="147"/>
      <c r="S591" s="147"/>
      <c r="T591" s="147"/>
      <c r="U591" s="147"/>
      <c r="V591" s="147"/>
    </row>
    <row r="592" spans="1:22" ht="20.25" customHeight="1" x14ac:dyDescent="0.25">
      <c r="A592" s="148" t="s">
        <v>297</v>
      </c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</row>
    <row r="593" spans="1:21" ht="7.5" customHeight="1" x14ac:dyDescent="0.25"/>
    <row r="594" spans="1:21" x14ac:dyDescent="0.25">
      <c r="A594" s="139" t="s">
        <v>702</v>
      </c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</row>
    <row r="595" spans="1:21" ht="6" customHeight="1" x14ac:dyDescent="0.25"/>
    <row r="596" spans="1:21" x14ac:dyDescent="0.25">
      <c r="B596" s="140" t="s">
        <v>349</v>
      </c>
      <c r="C596" s="140"/>
      <c r="D596" s="140"/>
      <c r="E596" s="140"/>
      <c r="F596" s="140"/>
      <c r="G596" s="140"/>
      <c r="H596" s="140"/>
      <c r="I596" s="141" t="s">
        <v>703</v>
      </c>
      <c r="J596" s="141"/>
      <c r="K596" s="141"/>
      <c r="L596" s="141" t="s">
        <v>260</v>
      </c>
      <c r="M596" s="141"/>
      <c r="N596" s="141"/>
      <c r="O596" s="141"/>
      <c r="P596" s="141"/>
      <c r="R596" s="141" t="s">
        <v>704</v>
      </c>
      <c r="S596" s="141"/>
      <c r="T596" s="141"/>
      <c r="U596" s="142">
        <v>97.39</v>
      </c>
    </row>
    <row r="597" spans="1:21" x14ac:dyDescent="0.25">
      <c r="B597" s="140" t="s">
        <v>349</v>
      </c>
      <c r="C597" s="140"/>
      <c r="D597" s="140"/>
      <c r="E597" s="140"/>
      <c r="F597" s="140"/>
      <c r="G597" s="140"/>
      <c r="H597" s="140"/>
      <c r="I597" s="141" t="s">
        <v>705</v>
      </c>
      <c r="J597" s="141"/>
      <c r="K597" s="141"/>
      <c r="L597" s="141" t="s">
        <v>225</v>
      </c>
      <c r="M597" s="141"/>
      <c r="N597" s="141"/>
      <c r="O597" s="141"/>
      <c r="P597" s="141"/>
      <c r="R597" s="143" t="s">
        <v>706</v>
      </c>
      <c r="S597" s="143"/>
      <c r="T597" s="143"/>
      <c r="U597" s="142">
        <v>45.01</v>
      </c>
    </row>
    <row r="598" spans="1:21" x14ac:dyDescent="0.25">
      <c r="R598" s="143"/>
      <c r="S598" s="143"/>
      <c r="T598" s="143"/>
    </row>
    <row r="599" spans="1:21" x14ac:dyDescent="0.25">
      <c r="B599" s="140" t="s">
        <v>707</v>
      </c>
      <c r="C599" s="140"/>
      <c r="D599" s="140"/>
      <c r="E599" s="140"/>
      <c r="F599" s="140"/>
      <c r="G599" s="140"/>
      <c r="H599" s="140"/>
      <c r="I599" s="141" t="s">
        <v>708</v>
      </c>
      <c r="J599" s="141"/>
      <c r="K599" s="141"/>
      <c r="L599" s="141" t="s">
        <v>240</v>
      </c>
      <c r="M599" s="141"/>
      <c r="N599" s="141"/>
      <c r="O599" s="141"/>
      <c r="P599" s="141"/>
      <c r="R599" s="141" t="s">
        <v>709</v>
      </c>
      <c r="S599" s="141"/>
      <c r="T599" s="141"/>
      <c r="U599" s="142">
        <v>75.81</v>
      </c>
    </row>
    <row r="600" spans="1:21" x14ac:dyDescent="0.25">
      <c r="B600" s="140" t="s">
        <v>250</v>
      </c>
      <c r="C600" s="140"/>
      <c r="D600" s="140"/>
      <c r="E600" s="140"/>
      <c r="F600" s="140"/>
      <c r="G600" s="140"/>
      <c r="H600" s="140"/>
      <c r="I600" s="141" t="s">
        <v>710</v>
      </c>
      <c r="J600" s="141"/>
      <c r="K600" s="141"/>
      <c r="L600" s="141" t="s">
        <v>225</v>
      </c>
      <c r="M600" s="141"/>
      <c r="N600" s="141"/>
      <c r="O600" s="141"/>
      <c r="P600" s="141"/>
      <c r="R600" s="143" t="s">
        <v>711</v>
      </c>
      <c r="S600" s="143"/>
      <c r="T600" s="143"/>
      <c r="U600" s="142">
        <v>500.21</v>
      </c>
    </row>
    <row r="601" spans="1:21" x14ac:dyDescent="0.25">
      <c r="R601" s="143"/>
      <c r="S601" s="143"/>
      <c r="T601" s="143"/>
    </row>
    <row r="602" spans="1:21" x14ac:dyDescent="0.25">
      <c r="B602" s="140" t="s">
        <v>656</v>
      </c>
      <c r="C602" s="140"/>
      <c r="D602" s="140"/>
      <c r="E602" s="140"/>
      <c r="F602" s="140"/>
      <c r="G602" s="140"/>
      <c r="H602" s="140"/>
      <c r="I602" s="141" t="s">
        <v>712</v>
      </c>
      <c r="J602" s="141"/>
      <c r="K602" s="141"/>
      <c r="L602" s="141" t="s">
        <v>240</v>
      </c>
      <c r="M602" s="141"/>
      <c r="N602" s="141"/>
      <c r="O602" s="141"/>
      <c r="P602" s="141"/>
      <c r="R602" s="143" t="s">
        <v>713</v>
      </c>
      <c r="S602" s="143"/>
      <c r="T602" s="143"/>
      <c r="U602" s="142">
        <v>102.98</v>
      </c>
    </row>
    <row r="603" spans="1:21" x14ac:dyDescent="0.25">
      <c r="R603" s="143"/>
      <c r="S603" s="143"/>
      <c r="T603" s="143"/>
    </row>
    <row r="604" spans="1:21" x14ac:dyDescent="0.25">
      <c r="B604" s="140" t="s">
        <v>326</v>
      </c>
      <c r="C604" s="140"/>
      <c r="D604" s="140"/>
      <c r="E604" s="140"/>
      <c r="F604" s="140"/>
      <c r="G604" s="140"/>
      <c r="H604" s="140"/>
      <c r="I604" s="141" t="s">
        <v>714</v>
      </c>
      <c r="J604" s="141"/>
      <c r="K604" s="141"/>
      <c r="L604" s="141" t="s">
        <v>260</v>
      </c>
      <c r="M604" s="141"/>
      <c r="N604" s="141"/>
      <c r="O604" s="141"/>
      <c r="P604" s="141"/>
      <c r="R604" s="141" t="s">
        <v>704</v>
      </c>
      <c r="S604" s="141"/>
      <c r="T604" s="141"/>
      <c r="U604" s="142">
        <v>90.1</v>
      </c>
    </row>
    <row r="605" spans="1:21" x14ac:dyDescent="0.25">
      <c r="B605" s="140" t="s">
        <v>326</v>
      </c>
      <c r="C605" s="140"/>
      <c r="D605" s="140"/>
      <c r="E605" s="140"/>
      <c r="F605" s="140"/>
      <c r="G605" s="140"/>
      <c r="H605" s="140"/>
      <c r="I605" s="141" t="s">
        <v>715</v>
      </c>
      <c r="J605" s="141"/>
      <c r="K605" s="141"/>
      <c r="L605" s="141" t="s">
        <v>225</v>
      </c>
      <c r="M605" s="141"/>
      <c r="N605" s="141"/>
      <c r="O605" s="141"/>
      <c r="P605" s="141"/>
      <c r="R605" s="143" t="s">
        <v>711</v>
      </c>
      <c r="S605" s="143"/>
      <c r="T605" s="143"/>
      <c r="U605" s="142">
        <v>75.64</v>
      </c>
    </row>
    <row r="606" spans="1:21" x14ac:dyDescent="0.25">
      <c r="R606" s="143"/>
      <c r="S606" s="143"/>
      <c r="T606" s="143"/>
    </row>
    <row r="607" spans="1:21" x14ac:dyDescent="0.25">
      <c r="B607" s="140" t="s">
        <v>262</v>
      </c>
      <c r="C607" s="140"/>
      <c r="D607" s="140"/>
      <c r="E607" s="140"/>
      <c r="F607" s="140"/>
      <c r="G607" s="140"/>
      <c r="H607" s="140"/>
      <c r="I607" s="141" t="s">
        <v>716</v>
      </c>
      <c r="J607" s="141"/>
      <c r="K607" s="141"/>
      <c r="L607" s="141" t="s">
        <v>389</v>
      </c>
      <c r="M607" s="141"/>
      <c r="N607" s="141"/>
      <c r="O607" s="141"/>
      <c r="P607" s="141"/>
      <c r="R607" s="143" t="s">
        <v>717</v>
      </c>
      <c r="S607" s="143"/>
      <c r="T607" s="143"/>
      <c r="U607" s="142">
        <v>196.44</v>
      </c>
    </row>
    <row r="608" spans="1:21" x14ac:dyDescent="0.25">
      <c r="R608" s="143"/>
      <c r="S608" s="143"/>
      <c r="T608" s="143"/>
    </row>
    <row r="609" spans="2:21" x14ac:dyDescent="0.25">
      <c r="B609" s="140" t="s">
        <v>305</v>
      </c>
      <c r="C609" s="140"/>
      <c r="D609" s="140"/>
      <c r="E609" s="140"/>
      <c r="F609" s="140"/>
      <c r="G609" s="140"/>
      <c r="H609" s="140"/>
      <c r="I609" s="141" t="s">
        <v>259</v>
      </c>
      <c r="J609" s="141"/>
      <c r="K609" s="141"/>
      <c r="L609" s="141" t="s">
        <v>260</v>
      </c>
      <c r="M609" s="141"/>
      <c r="N609" s="141"/>
      <c r="O609" s="141"/>
      <c r="P609" s="141"/>
      <c r="R609" s="141" t="s">
        <v>718</v>
      </c>
      <c r="S609" s="141"/>
      <c r="T609" s="141"/>
      <c r="U609" s="142">
        <v>52.88</v>
      </c>
    </row>
    <row r="610" spans="2:21" x14ac:dyDescent="0.25">
      <c r="B610" s="140" t="s">
        <v>305</v>
      </c>
      <c r="C610" s="140"/>
      <c r="D610" s="140"/>
      <c r="E610" s="140"/>
      <c r="F610" s="140"/>
      <c r="G610" s="140"/>
      <c r="H610" s="140"/>
      <c r="I610" s="141" t="s">
        <v>719</v>
      </c>
      <c r="J610" s="141"/>
      <c r="K610" s="141"/>
      <c r="L610" s="141" t="s">
        <v>225</v>
      </c>
      <c r="M610" s="141"/>
      <c r="N610" s="141"/>
      <c r="O610" s="141"/>
      <c r="P610" s="141"/>
      <c r="R610" s="143" t="s">
        <v>711</v>
      </c>
      <c r="S610" s="143"/>
      <c r="T610" s="143"/>
      <c r="U610" s="142">
        <v>37.520000000000003</v>
      </c>
    </row>
    <row r="611" spans="2:21" x14ac:dyDescent="0.25">
      <c r="R611" s="143"/>
      <c r="S611" s="143"/>
      <c r="T611" s="143"/>
    </row>
    <row r="612" spans="2:21" x14ac:dyDescent="0.25">
      <c r="B612" s="140" t="s">
        <v>305</v>
      </c>
      <c r="C612" s="140"/>
      <c r="D612" s="140"/>
      <c r="E612" s="140"/>
      <c r="F612" s="140"/>
      <c r="G612" s="140"/>
      <c r="H612" s="140"/>
      <c r="I612" s="141" t="s">
        <v>715</v>
      </c>
      <c r="J612" s="141"/>
      <c r="K612" s="141"/>
      <c r="L612" s="141" t="s">
        <v>225</v>
      </c>
      <c r="M612" s="141"/>
      <c r="N612" s="141"/>
      <c r="O612" s="141"/>
      <c r="P612" s="141"/>
      <c r="R612" s="143" t="s">
        <v>711</v>
      </c>
      <c r="S612" s="143"/>
      <c r="T612" s="143"/>
      <c r="U612" s="142">
        <v>99.42</v>
      </c>
    </row>
    <row r="613" spans="2:21" x14ac:dyDescent="0.25">
      <c r="R613" s="143"/>
      <c r="S613" s="143"/>
      <c r="T613" s="143"/>
    </row>
    <row r="614" spans="2:21" x14ac:dyDescent="0.25">
      <c r="B614" s="140" t="s">
        <v>263</v>
      </c>
      <c r="C614" s="140"/>
      <c r="D614" s="140"/>
      <c r="E614" s="140"/>
      <c r="F614" s="140"/>
      <c r="G614" s="140"/>
      <c r="H614" s="140"/>
      <c r="I614" s="141" t="s">
        <v>719</v>
      </c>
      <c r="J614" s="141"/>
      <c r="K614" s="141"/>
      <c r="L614" s="141" t="s">
        <v>240</v>
      </c>
      <c r="M614" s="141"/>
      <c r="N614" s="141"/>
      <c r="O614" s="141"/>
      <c r="P614" s="141"/>
      <c r="R614" s="143" t="s">
        <v>713</v>
      </c>
      <c r="S614" s="143"/>
      <c r="T614" s="143"/>
      <c r="U614" s="142">
        <v>74.64</v>
      </c>
    </row>
    <row r="615" spans="2:21" x14ac:dyDescent="0.25">
      <c r="R615" s="143"/>
      <c r="S615" s="143"/>
      <c r="T615" s="143"/>
    </row>
    <row r="616" spans="2:21" x14ac:dyDescent="0.25">
      <c r="B616" s="140" t="s">
        <v>263</v>
      </c>
      <c r="C616" s="140"/>
      <c r="D616" s="140"/>
      <c r="E616" s="140"/>
      <c r="F616" s="140"/>
      <c r="G616" s="140"/>
      <c r="H616" s="140"/>
      <c r="I616" s="141" t="s">
        <v>716</v>
      </c>
      <c r="J616" s="141"/>
      <c r="K616" s="141"/>
      <c r="L616" s="141" t="s">
        <v>389</v>
      </c>
      <c r="M616" s="141"/>
      <c r="N616" s="141"/>
      <c r="O616" s="141"/>
      <c r="P616" s="141"/>
      <c r="R616" s="143" t="s">
        <v>720</v>
      </c>
      <c r="S616" s="143"/>
      <c r="T616" s="143"/>
      <c r="U616" s="142">
        <v>41.15</v>
      </c>
    </row>
    <row r="617" spans="2:21" x14ac:dyDescent="0.25">
      <c r="R617" s="143"/>
      <c r="S617" s="143"/>
      <c r="T617" s="143"/>
    </row>
    <row r="618" spans="2:21" x14ac:dyDescent="0.25">
      <c r="B618" s="140" t="s">
        <v>227</v>
      </c>
      <c r="C618" s="140"/>
      <c r="D618" s="140"/>
      <c r="E618" s="140"/>
      <c r="F618" s="140"/>
      <c r="G618" s="140"/>
      <c r="H618" s="140"/>
      <c r="I618" s="141" t="s">
        <v>719</v>
      </c>
      <c r="J618" s="141"/>
      <c r="K618" s="141"/>
      <c r="L618" s="141" t="s">
        <v>248</v>
      </c>
      <c r="M618" s="141"/>
      <c r="N618" s="141"/>
      <c r="O618" s="141"/>
      <c r="P618" s="141"/>
      <c r="R618" s="141" t="s">
        <v>721</v>
      </c>
      <c r="S618" s="141"/>
      <c r="T618" s="141"/>
      <c r="U618" s="142">
        <v>70.34</v>
      </c>
    </row>
    <row r="619" spans="2:21" x14ac:dyDescent="0.25">
      <c r="B619" s="140" t="s">
        <v>233</v>
      </c>
      <c r="C619" s="140"/>
      <c r="D619" s="140"/>
      <c r="E619" s="140"/>
      <c r="F619" s="140"/>
      <c r="G619" s="140"/>
      <c r="H619" s="140"/>
      <c r="I619" s="141" t="s">
        <v>722</v>
      </c>
      <c r="J619" s="141"/>
      <c r="K619" s="141"/>
      <c r="L619" s="141" t="s">
        <v>355</v>
      </c>
      <c r="M619" s="141"/>
      <c r="N619" s="141"/>
      <c r="O619" s="141"/>
      <c r="P619" s="141"/>
      <c r="R619" s="141" t="s">
        <v>721</v>
      </c>
      <c r="S619" s="141"/>
      <c r="T619" s="141"/>
      <c r="U619" s="142">
        <v>30.89</v>
      </c>
    </row>
    <row r="620" spans="2:21" x14ac:dyDescent="0.25">
      <c r="B620" s="140" t="s">
        <v>233</v>
      </c>
      <c r="C620" s="140"/>
      <c r="D620" s="140"/>
      <c r="E620" s="140"/>
      <c r="F620" s="140"/>
      <c r="G620" s="140"/>
      <c r="H620" s="140"/>
      <c r="I620" s="141" t="s">
        <v>723</v>
      </c>
      <c r="J620" s="141"/>
      <c r="K620" s="141"/>
      <c r="L620" s="141" t="s">
        <v>355</v>
      </c>
      <c r="M620" s="141"/>
      <c r="N620" s="141"/>
      <c r="O620" s="141"/>
      <c r="P620" s="141"/>
      <c r="R620" s="141" t="s">
        <v>724</v>
      </c>
      <c r="S620" s="141"/>
      <c r="T620" s="141"/>
      <c r="U620" s="142">
        <v>35.979999999999997</v>
      </c>
    </row>
    <row r="621" spans="2:21" x14ac:dyDescent="0.25">
      <c r="B621" s="140" t="s">
        <v>233</v>
      </c>
      <c r="C621" s="140"/>
      <c r="D621" s="140"/>
      <c r="E621" s="140"/>
      <c r="F621" s="140"/>
      <c r="G621" s="140"/>
      <c r="H621" s="140"/>
      <c r="I621" s="141" t="s">
        <v>725</v>
      </c>
      <c r="J621" s="141"/>
      <c r="K621" s="141"/>
      <c r="L621" s="141" t="s">
        <v>355</v>
      </c>
      <c r="M621" s="141"/>
      <c r="N621" s="141"/>
      <c r="O621" s="141"/>
      <c r="P621" s="141"/>
      <c r="R621" s="141" t="s">
        <v>726</v>
      </c>
      <c r="S621" s="141"/>
      <c r="T621" s="141"/>
      <c r="U621" s="142">
        <v>293.2</v>
      </c>
    </row>
    <row r="622" spans="2:21" x14ac:dyDescent="0.25">
      <c r="B622" s="140" t="s">
        <v>268</v>
      </c>
      <c r="C622" s="140"/>
      <c r="D622" s="140"/>
      <c r="E622" s="140"/>
      <c r="F622" s="140"/>
      <c r="G622" s="140"/>
      <c r="H622" s="140"/>
      <c r="I622" s="141" t="s">
        <v>727</v>
      </c>
      <c r="J622" s="141"/>
      <c r="K622" s="141"/>
      <c r="L622" s="141" t="s">
        <v>389</v>
      </c>
      <c r="M622" s="141"/>
      <c r="N622" s="141"/>
      <c r="O622" s="141"/>
      <c r="P622" s="141"/>
      <c r="R622" s="143" t="s">
        <v>728</v>
      </c>
      <c r="S622" s="143"/>
      <c r="T622" s="143"/>
      <c r="U622" s="142">
        <v>57.1</v>
      </c>
    </row>
    <row r="623" spans="2:21" x14ac:dyDescent="0.25">
      <c r="R623" s="143"/>
      <c r="S623" s="143"/>
      <c r="T623" s="143"/>
    </row>
    <row r="624" spans="2:21" x14ac:dyDescent="0.25">
      <c r="B624" s="140" t="s">
        <v>268</v>
      </c>
      <c r="C624" s="140"/>
      <c r="D624" s="140"/>
      <c r="E624" s="140"/>
      <c r="F624" s="140"/>
      <c r="G624" s="140"/>
      <c r="H624" s="140"/>
      <c r="I624" s="141" t="s">
        <v>729</v>
      </c>
      <c r="J624" s="141"/>
      <c r="K624" s="141"/>
      <c r="L624" s="141" t="s">
        <v>248</v>
      </c>
      <c r="M624" s="141"/>
      <c r="N624" s="141"/>
      <c r="O624" s="141"/>
      <c r="P624" s="141"/>
      <c r="R624" s="141" t="s">
        <v>721</v>
      </c>
      <c r="S624" s="141"/>
      <c r="T624" s="141"/>
      <c r="U624" s="142">
        <v>20</v>
      </c>
    </row>
    <row r="625" spans="2:21" x14ac:dyDescent="0.25">
      <c r="B625" s="140" t="s">
        <v>310</v>
      </c>
      <c r="C625" s="140"/>
      <c r="D625" s="140"/>
      <c r="E625" s="140"/>
      <c r="F625" s="140"/>
      <c r="G625" s="140"/>
      <c r="H625" s="140"/>
      <c r="I625" s="141" t="s">
        <v>730</v>
      </c>
      <c r="J625" s="141"/>
      <c r="K625" s="141"/>
      <c r="L625" s="141" t="s">
        <v>389</v>
      </c>
      <c r="M625" s="141"/>
      <c r="N625" s="141"/>
      <c r="O625" s="141"/>
      <c r="P625" s="141"/>
      <c r="R625" s="143" t="s">
        <v>720</v>
      </c>
      <c r="S625" s="143"/>
      <c r="T625" s="143"/>
      <c r="U625" s="142">
        <v>12.65</v>
      </c>
    </row>
    <row r="626" spans="2:21" x14ac:dyDescent="0.25">
      <c r="R626" s="143"/>
      <c r="S626" s="143"/>
      <c r="T626" s="143"/>
    </row>
    <row r="627" spans="2:21" x14ac:dyDescent="0.25">
      <c r="B627" s="140" t="s">
        <v>353</v>
      </c>
      <c r="C627" s="140"/>
      <c r="D627" s="140"/>
      <c r="E627" s="140"/>
      <c r="F627" s="140"/>
      <c r="G627" s="140"/>
      <c r="H627" s="140"/>
      <c r="I627" s="141" t="s">
        <v>719</v>
      </c>
      <c r="J627" s="141"/>
      <c r="K627" s="141"/>
      <c r="L627" s="141" t="s">
        <v>248</v>
      </c>
      <c r="M627" s="141"/>
      <c r="N627" s="141"/>
      <c r="O627" s="141"/>
      <c r="P627" s="141"/>
      <c r="R627" s="141" t="s">
        <v>721</v>
      </c>
      <c r="S627" s="141"/>
      <c r="T627" s="141"/>
      <c r="U627" s="142">
        <v>20</v>
      </c>
    </row>
    <row r="628" spans="2:21" x14ac:dyDescent="0.25">
      <c r="B628" s="140" t="s">
        <v>353</v>
      </c>
      <c r="C628" s="140"/>
      <c r="D628" s="140"/>
      <c r="E628" s="140"/>
      <c r="F628" s="140"/>
      <c r="G628" s="140"/>
      <c r="H628" s="140"/>
      <c r="I628" s="141" t="s">
        <v>716</v>
      </c>
      <c r="J628" s="141"/>
      <c r="K628" s="141"/>
      <c r="L628" s="141" t="s">
        <v>248</v>
      </c>
      <c r="M628" s="141"/>
      <c r="N628" s="141"/>
      <c r="O628" s="141"/>
      <c r="P628" s="141"/>
      <c r="R628" s="143" t="s">
        <v>720</v>
      </c>
      <c r="S628" s="143"/>
      <c r="T628" s="143"/>
      <c r="U628" s="142">
        <v>5.17</v>
      </c>
    </row>
    <row r="629" spans="2:21" x14ac:dyDescent="0.25">
      <c r="R629" s="143"/>
      <c r="S629" s="143"/>
      <c r="T629" s="143"/>
    </row>
    <row r="630" spans="2:21" x14ac:dyDescent="0.25">
      <c r="B630" s="140" t="s">
        <v>273</v>
      </c>
      <c r="C630" s="140"/>
      <c r="D630" s="140"/>
      <c r="E630" s="140"/>
      <c r="F630" s="140"/>
      <c r="G630" s="140"/>
      <c r="H630" s="140"/>
      <c r="I630" s="141" t="s">
        <v>716</v>
      </c>
      <c r="J630" s="141"/>
      <c r="K630" s="141"/>
      <c r="L630" s="141" t="s">
        <v>389</v>
      </c>
      <c r="M630" s="141"/>
      <c r="N630" s="141"/>
      <c r="O630" s="141"/>
      <c r="P630" s="141"/>
      <c r="R630" s="143" t="s">
        <v>720</v>
      </c>
      <c r="S630" s="143"/>
      <c r="T630" s="143"/>
      <c r="U630" s="142">
        <v>7.29</v>
      </c>
    </row>
    <row r="631" spans="2:21" x14ac:dyDescent="0.25">
      <c r="R631" s="143"/>
      <c r="S631" s="143"/>
      <c r="T631" s="143"/>
    </row>
    <row r="632" spans="2:21" x14ac:dyDescent="0.25">
      <c r="B632" s="140" t="s">
        <v>235</v>
      </c>
      <c r="C632" s="140"/>
      <c r="D632" s="140"/>
      <c r="E632" s="140"/>
      <c r="F632" s="140"/>
      <c r="G632" s="140"/>
      <c r="H632" s="140"/>
      <c r="I632" s="141" t="s">
        <v>719</v>
      </c>
      <c r="J632" s="141"/>
      <c r="K632" s="141"/>
      <c r="L632" s="141" t="s">
        <v>248</v>
      </c>
      <c r="M632" s="141"/>
      <c r="N632" s="141"/>
      <c r="O632" s="141"/>
      <c r="P632" s="141"/>
      <c r="R632" s="141" t="s">
        <v>731</v>
      </c>
      <c r="S632" s="141"/>
      <c r="T632" s="141"/>
      <c r="U632" s="142">
        <v>17.95</v>
      </c>
    </row>
    <row r="633" spans="2:21" x14ac:dyDescent="0.25">
      <c r="B633" s="140" t="s">
        <v>235</v>
      </c>
      <c r="C633" s="140"/>
      <c r="D633" s="140"/>
      <c r="E633" s="140"/>
      <c r="F633" s="140"/>
      <c r="G633" s="140"/>
      <c r="H633" s="140"/>
      <c r="I633" s="141" t="s">
        <v>729</v>
      </c>
      <c r="J633" s="141"/>
      <c r="K633" s="141"/>
      <c r="L633" s="141" t="s">
        <v>248</v>
      </c>
      <c r="M633" s="141"/>
      <c r="N633" s="141"/>
      <c r="O633" s="141"/>
      <c r="P633" s="141"/>
      <c r="R633" s="141" t="s">
        <v>721</v>
      </c>
      <c r="S633" s="141"/>
      <c r="T633" s="141"/>
      <c r="U633" s="142">
        <v>30</v>
      </c>
    </row>
    <row r="634" spans="2:21" x14ac:dyDescent="0.25">
      <c r="B634" s="140" t="s">
        <v>237</v>
      </c>
      <c r="C634" s="140"/>
      <c r="D634" s="140"/>
      <c r="E634" s="140"/>
      <c r="F634" s="140"/>
      <c r="G634" s="140"/>
      <c r="H634" s="140"/>
      <c r="I634" s="141" t="s">
        <v>716</v>
      </c>
      <c r="J634" s="141"/>
      <c r="K634" s="141"/>
      <c r="L634" s="141" t="s">
        <v>389</v>
      </c>
      <c r="M634" s="141"/>
      <c r="N634" s="141"/>
      <c r="O634" s="141"/>
      <c r="P634" s="141"/>
      <c r="R634" s="143" t="s">
        <v>720</v>
      </c>
      <c r="S634" s="143"/>
      <c r="T634" s="143"/>
      <c r="U634" s="142">
        <v>10.34</v>
      </c>
    </row>
    <row r="635" spans="2:21" x14ac:dyDescent="0.25">
      <c r="R635" s="143"/>
      <c r="S635" s="143"/>
      <c r="T635" s="143"/>
    </row>
    <row r="636" spans="2:21" x14ac:dyDescent="0.25">
      <c r="B636" s="140" t="s">
        <v>237</v>
      </c>
      <c r="C636" s="140"/>
      <c r="D636" s="140"/>
      <c r="E636" s="140"/>
      <c r="F636" s="140"/>
      <c r="G636" s="140"/>
      <c r="H636" s="140"/>
      <c r="I636" s="141" t="s">
        <v>732</v>
      </c>
      <c r="J636" s="141"/>
      <c r="K636" s="141"/>
      <c r="L636" s="141" t="s">
        <v>240</v>
      </c>
      <c r="M636" s="141"/>
      <c r="N636" s="141"/>
      <c r="O636" s="141"/>
      <c r="P636" s="141"/>
      <c r="R636" s="141" t="s">
        <v>733</v>
      </c>
      <c r="S636" s="141"/>
      <c r="T636" s="141"/>
      <c r="U636" s="142">
        <v>37.869999999999997</v>
      </c>
    </row>
    <row r="637" spans="2:21" x14ac:dyDescent="0.25">
      <c r="B637" s="140" t="s">
        <v>237</v>
      </c>
      <c r="C637" s="140"/>
      <c r="D637" s="140"/>
      <c r="E637" s="140"/>
      <c r="F637" s="140"/>
      <c r="G637" s="140"/>
      <c r="H637" s="140"/>
      <c r="I637" s="141" t="s">
        <v>734</v>
      </c>
      <c r="J637" s="141"/>
      <c r="K637" s="141"/>
      <c r="L637" s="141" t="s">
        <v>355</v>
      </c>
      <c r="M637" s="141"/>
      <c r="N637" s="141"/>
      <c r="O637" s="141"/>
      <c r="P637" s="141"/>
      <c r="R637" s="141" t="s">
        <v>726</v>
      </c>
      <c r="S637" s="141"/>
      <c r="T637" s="141"/>
      <c r="U637" s="142">
        <v>145.11000000000001</v>
      </c>
    </row>
    <row r="638" spans="2:21" x14ac:dyDescent="0.25">
      <c r="B638" s="140" t="s">
        <v>679</v>
      </c>
      <c r="C638" s="140"/>
      <c r="D638" s="140"/>
      <c r="E638" s="140"/>
      <c r="F638" s="140"/>
      <c r="G638" s="140"/>
      <c r="H638" s="140"/>
      <c r="I638" s="141" t="s">
        <v>735</v>
      </c>
      <c r="J638" s="141"/>
      <c r="K638" s="141"/>
      <c r="L638" s="141" t="s">
        <v>355</v>
      </c>
      <c r="M638" s="141"/>
      <c r="N638" s="141"/>
      <c r="O638" s="141"/>
      <c r="P638" s="141"/>
      <c r="R638" s="141" t="s">
        <v>724</v>
      </c>
      <c r="S638" s="141"/>
      <c r="T638" s="141"/>
      <c r="U638" s="142">
        <v>63.94</v>
      </c>
    </row>
    <row r="639" spans="2:21" ht="6" customHeight="1" x14ac:dyDescent="0.25"/>
    <row r="640" spans="2:21" x14ac:dyDescent="0.25">
      <c r="D640" s="144" t="s">
        <v>2</v>
      </c>
      <c r="F640" s="144" t="s">
        <v>2</v>
      </c>
      <c r="H640" s="144" t="s">
        <v>2</v>
      </c>
      <c r="O640" s="145" t="s">
        <v>702</v>
      </c>
      <c r="P640" s="145"/>
      <c r="Q640" s="145"/>
      <c r="R640" s="145"/>
      <c r="S640" s="145"/>
      <c r="U640" s="146">
        <v>2347.02</v>
      </c>
    </row>
    <row r="641" spans="1:22" ht="147" customHeight="1" x14ac:dyDescent="0.25"/>
    <row r="642" spans="1:22" ht="11.25" customHeight="1" x14ac:dyDescent="0.25"/>
    <row r="643" spans="1:22" ht="13.5" customHeight="1" x14ac:dyDescent="0.25">
      <c r="A643" s="143" t="s">
        <v>295</v>
      </c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P643" s="147" t="s">
        <v>736</v>
      </c>
      <c r="Q643" s="147"/>
      <c r="R643" s="147"/>
      <c r="S643" s="147"/>
      <c r="T643" s="147"/>
      <c r="U643" s="147"/>
      <c r="V643" s="147"/>
    </row>
    <row r="644" spans="1:22" ht="20.25" customHeight="1" x14ac:dyDescent="0.25">
      <c r="A644" s="148" t="s">
        <v>297</v>
      </c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</row>
    <row r="645" spans="1:22" ht="7.5" customHeight="1" x14ac:dyDescent="0.25"/>
    <row r="646" spans="1:22" x14ac:dyDescent="0.25">
      <c r="A646" s="139" t="s">
        <v>737</v>
      </c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</row>
    <row r="647" spans="1:22" ht="6" customHeight="1" x14ac:dyDescent="0.25"/>
    <row r="648" spans="1:22" x14ac:dyDescent="0.25">
      <c r="B648" s="140" t="s">
        <v>349</v>
      </c>
      <c r="C648" s="140"/>
      <c r="D648" s="140"/>
      <c r="E648" s="140"/>
      <c r="F648" s="140"/>
      <c r="G648" s="140"/>
      <c r="H648" s="140"/>
      <c r="I648" s="141" t="s">
        <v>738</v>
      </c>
      <c r="J648" s="141"/>
      <c r="K648" s="141"/>
      <c r="L648" s="141" t="s">
        <v>225</v>
      </c>
      <c r="M648" s="141"/>
      <c r="N648" s="141"/>
      <c r="O648" s="141"/>
      <c r="P648" s="141"/>
      <c r="R648" s="143" t="s">
        <v>739</v>
      </c>
      <c r="S648" s="143"/>
      <c r="T648" s="143"/>
      <c r="U648" s="142">
        <v>62.91</v>
      </c>
    </row>
    <row r="649" spans="1:22" x14ac:dyDescent="0.25">
      <c r="R649" s="143"/>
      <c r="S649" s="143"/>
      <c r="T649" s="143"/>
    </row>
    <row r="650" spans="1:22" x14ac:dyDescent="0.25">
      <c r="B650" s="140" t="s">
        <v>468</v>
      </c>
      <c r="C650" s="140"/>
      <c r="D650" s="140"/>
      <c r="E650" s="140"/>
      <c r="F650" s="140"/>
      <c r="G650" s="140"/>
      <c r="H650" s="140"/>
      <c r="I650" s="141" t="s">
        <v>740</v>
      </c>
      <c r="J650" s="141"/>
      <c r="K650" s="141"/>
      <c r="L650" s="141" t="s">
        <v>355</v>
      </c>
      <c r="M650" s="141"/>
      <c r="N650" s="141"/>
      <c r="O650" s="141"/>
      <c r="P650" s="141"/>
      <c r="R650" s="143" t="s">
        <v>741</v>
      </c>
      <c r="S650" s="143"/>
      <c r="T650" s="143"/>
      <c r="U650" s="142">
        <v>391.44</v>
      </c>
    </row>
    <row r="651" spans="1:22" x14ac:dyDescent="0.25">
      <c r="R651" s="143"/>
      <c r="S651" s="143"/>
      <c r="T651" s="143"/>
    </row>
    <row r="652" spans="1:22" x14ac:dyDescent="0.25">
      <c r="B652" s="140" t="s">
        <v>468</v>
      </c>
      <c r="C652" s="140"/>
      <c r="D652" s="140"/>
      <c r="E652" s="140"/>
      <c r="F652" s="140"/>
      <c r="G652" s="140"/>
      <c r="H652" s="140"/>
      <c r="I652" s="141" t="s">
        <v>740</v>
      </c>
      <c r="J652" s="141"/>
      <c r="K652" s="141"/>
      <c r="L652" s="141" t="s">
        <v>355</v>
      </c>
      <c r="M652" s="141"/>
      <c r="N652" s="141"/>
      <c r="O652" s="141"/>
      <c r="P652" s="141"/>
      <c r="R652" s="143" t="s">
        <v>741</v>
      </c>
      <c r="S652" s="143"/>
      <c r="T652" s="143"/>
      <c r="U652" s="142">
        <v>275</v>
      </c>
    </row>
    <row r="653" spans="1:22" x14ac:dyDescent="0.25">
      <c r="R653" s="143"/>
      <c r="S653" s="143"/>
      <c r="T653" s="143"/>
    </row>
    <row r="654" spans="1:22" x14ac:dyDescent="0.25">
      <c r="B654" s="140" t="s">
        <v>468</v>
      </c>
      <c r="C654" s="140"/>
      <c r="D654" s="140"/>
      <c r="E654" s="140"/>
      <c r="F654" s="140"/>
      <c r="G654" s="140"/>
      <c r="H654" s="140"/>
      <c r="I654" s="141" t="s">
        <v>742</v>
      </c>
      <c r="J654" s="141"/>
      <c r="K654" s="141"/>
      <c r="L654" s="141" t="s">
        <v>225</v>
      </c>
      <c r="M654" s="141"/>
      <c r="N654" s="141"/>
      <c r="O654" s="141"/>
      <c r="P654" s="141"/>
      <c r="R654" s="143" t="s">
        <v>739</v>
      </c>
      <c r="S654" s="143"/>
      <c r="T654" s="143"/>
      <c r="U654" s="142">
        <v>34.19</v>
      </c>
    </row>
    <row r="655" spans="1:22" x14ac:dyDescent="0.25">
      <c r="R655" s="143"/>
      <c r="S655" s="143"/>
      <c r="T655" s="143"/>
    </row>
    <row r="656" spans="1:22" x14ac:dyDescent="0.25">
      <c r="B656" s="140" t="s">
        <v>253</v>
      </c>
      <c r="C656" s="140"/>
      <c r="D656" s="140"/>
      <c r="E656" s="140"/>
      <c r="F656" s="140"/>
      <c r="G656" s="140"/>
      <c r="H656" s="140"/>
      <c r="I656" s="141" t="s">
        <v>743</v>
      </c>
      <c r="J656" s="141"/>
      <c r="K656" s="141"/>
      <c r="L656" s="141" t="s">
        <v>244</v>
      </c>
      <c r="M656" s="141"/>
      <c r="N656" s="141"/>
      <c r="O656" s="141"/>
      <c r="P656" s="141"/>
      <c r="R656" s="143" t="s">
        <v>744</v>
      </c>
      <c r="S656" s="143"/>
      <c r="T656" s="143"/>
      <c r="U656" s="142">
        <v>100</v>
      </c>
    </row>
    <row r="657" spans="2:21" x14ac:dyDescent="0.25">
      <c r="R657" s="143"/>
      <c r="S657" s="143"/>
      <c r="T657" s="143"/>
    </row>
    <row r="658" spans="2:21" x14ac:dyDescent="0.25">
      <c r="B658" s="140" t="s">
        <v>253</v>
      </c>
      <c r="C658" s="140"/>
      <c r="D658" s="140"/>
      <c r="E658" s="140"/>
      <c r="F658" s="140"/>
      <c r="G658" s="140"/>
      <c r="H658" s="140"/>
      <c r="I658" s="141" t="s">
        <v>745</v>
      </c>
      <c r="J658" s="141"/>
      <c r="K658" s="141"/>
      <c r="L658" s="141" t="s">
        <v>248</v>
      </c>
      <c r="M658" s="141"/>
      <c r="N658" s="141"/>
      <c r="O658" s="141"/>
      <c r="P658" s="141"/>
      <c r="R658" s="143" t="s">
        <v>746</v>
      </c>
      <c r="S658" s="143"/>
      <c r="T658" s="143"/>
      <c r="U658" s="142">
        <v>39.99</v>
      </c>
    </row>
    <row r="659" spans="2:21" x14ac:dyDescent="0.25">
      <c r="R659" s="143"/>
      <c r="S659" s="143"/>
      <c r="T659" s="143"/>
    </row>
    <row r="660" spans="2:21" x14ac:dyDescent="0.25">
      <c r="B660" s="140" t="s">
        <v>253</v>
      </c>
      <c r="C660" s="140"/>
      <c r="D660" s="140"/>
      <c r="E660" s="140"/>
      <c r="F660" s="140"/>
      <c r="G660" s="140"/>
      <c r="H660" s="140"/>
      <c r="I660" s="141" t="s">
        <v>740</v>
      </c>
      <c r="J660" s="141"/>
      <c r="K660" s="141"/>
      <c r="L660" s="141" t="s">
        <v>355</v>
      </c>
      <c r="M660" s="141"/>
      <c r="N660" s="141"/>
      <c r="O660" s="141"/>
      <c r="P660" s="141"/>
      <c r="R660" s="143" t="s">
        <v>741</v>
      </c>
      <c r="S660" s="143"/>
      <c r="T660" s="143"/>
      <c r="U660" s="142">
        <v>279.76</v>
      </c>
    </row>
    <row r="661" spans="2:21" x14ac:dyDescent="0.25">
      <c r="R661" s="143"/>
      <c r="S661" s="143"/>
      <c r="T661" s="143"/>
    </row>
    <row r="662" spans="2:21" x14ac:dyDescent="0.25">
      <c r="B662" s="140" t="s">
        <v>253</v>
      </c>
      <c r="C662" s="140"/>
      <c r="D662" s="140"/>
      <c r="E662" s="140"/>
      <c r="F662" s="140"/>
      <c r="G662" s="140"/>
      <c r="H662" s="140"/>
      <c r="I662" s="141" t="s">
        <v>740</v>
      </c>
      <c r="J662" s="141"/>
      <c r="K662" s="141"/>
      <c r="L662" s="141" t="s">
        <v>355</v>
      </c>
      <c r="M662" s="141"/>
      <c r="N662" s="141"/>
      <c r="O662" s="141"/>
      <c r="P662" s="141"/>
      <c r="R662" s="143" t="s">
        <v>741</v>
      </c>
      <c r="S662" s="143"/>
      <c r="T662" s="143"/>
      <c r="U662" s="142">
        <v>541.07000000000005</v>
      </c>
    </row>
    <row r="663" spans="2:21" x14ac:dyDescent="0.25">
      <c r="R663" s="143"/>
      <c r="S663" s="143"/>
      <c r="T663" s="143"/>
    </row>
    <row r="664" spans="2:21" x14ac:dyDescent="0.25">
      <c r="B664" s="140" t="s">
        <v>256</v>
      </c>
      <c r="C664" s="140"/>
      <c r="D664" s="140"/>
      <c r="E664" s="140"/>
      <c r="F664" s="140"/>
      <c r="G664" s="140"/>
      <c r="H664" s="140"/>
      <c r="I664" s="141" t="s">
        <v>747</v>
      </c>
      <c r="J664" s="141"/>
      <c r="K664" s="141"/>
      <c r="L664" s="141" t="s">
        <v>260</v>
      </c>
      <c r="M664" s="141"/>
      <c r="N664" s="141"/>
      <c r="O664" s="141"/>
      <c r="P664" s="141"/>
      <c r="R664" s="143" t="s">
        <v>748</v>
      </c>
      <c r="S664" s="143"/>
      <c r="T664" s="143"/>
      <c r="U664" s="142">
        <v>135.08000000000001</v>
      </c>
    </row>
    <row r="665" spans="2:21" x14ac:dyDescent="0.25">
      <c r="R665" s="143"/>
      <c r="S665" s="143"/>
      <c r="T665" s="143"/>
    </row>
    <row r="666" spans="2:21" x14ac:dyDescent="0.25">
      <c r="B666" s="140" t="s">
        <v>256</v>
      </c>
      <c r="C666" s="140"/>
      <c r="D666" s="140"/>
      <c r="E666" s="140"/>
      <c r="F666" s="140"/>
      <c r="G666" s="140"/>
      <c r="H666" s="140"/>
      <c r="I666" s="141" t="s">
        <v>749</v>
      </c>
      <c r="J666" s="141"/>
      <c r="K666" s="141"/>
      <c r="L666" s="141" t="s">
        <v>240</v>
      </c>
      <c r="M666" s="141"/>
      <c r="N666" s="141"/>
      <c r="O666" s="141"/>
      <c r="P666" s="141"/>
      <c r="R666" s="141" t="s">
        <v>750</v>
      </c>
      <c r="S666" s="141"/>
      <c r="T666" s="141"/>
      <c r="U666" s="142">
        <v>252.14</v>
      </c>
    </row>
    <row r="667" spans="2:21" x14ac:dyDescent="0.25">
      <c r="B667" s="140" t="s">
        <v>223</v>
      </c>
      <c r="C667" s="140"/>
      <c r="D667" s="140"/>
      <c r="E667" s="140"/>
      <c r="F667" s="140"/>
      <c r="G667" s="140"/>
      <c r="H667" s="140"/>
      <c r="I667" s="141" t="s">
        <v>751</v>
      </c>
      <c r="J667" s="141"/>
      <c r="K667" s="141"/>
      <c r="L667" s="141" t="s">
        <v>260</v>
      </c>
      <c r="M667" s="141"/>
      <c r="N667" s="141"/>
      <c r="O667" s="141"/>
      <c r="P667" s="141"/>
      <c r="R667" s="141" t="s">
        <v>752</v>
      </c>
      <c r="S667" s="141"/>
      <c r="T667" s="141"/>
      <c r="U667" s="142">
        <v>168.48</v>
      </c>
    </row>
    <row r="668" spans="2:21" x14ac:dyDescent="0.25">
      <c r="B668" s="140" t="s">
        <v>656</v>
      </c>
      <c r="C668" s="140"/>
      <c r="D668" s="140"/>
      <c r="E668" s="140"/>
      <c r="F668" s="140"/>
      <c r="G668" s="140"/>
      <c r="H668" s="140"/>
      <c r="I668" s="141" t="s">
        <v>519</v>
      </c>
      <c r="J668" s="141"/>
      <c r="K668" s="141"/>
      <c r="L668" s="141" t="s">
        <v>355</v>
      </c>
      <c r="M668" s="141"/>
      <c r="N668" s="141"/>
      <c r="O668" s="141"/>
      <c r="P668" s="141"/>
      <c r="R668" s="143" t="s">
        <v>753</v>
      </c>
      <c r="S668" s="143"/>
      <c r="T668" s="143"/>
      <c r="U668" s="142">
        <v>74.900000000000006</v>
      </c>
    </row>
    <row r="669" spans="2:21" x14ac:dyDescent="0.25">
      <c r="R669" s="143"/>
      <c r="S669" s="143"/>
      <c r="T669" s="143"/>
    </row>
    <row r="670" spans="2:21" x14ac:dyDescent="0.25">
      <c r="B670" s="140" t="s">
        <v>656</v>
      </c>
      <c r="C670" s="140"/>
      <c r="D670" s="140"/>
      <c r="E670" s="140"/>
      <c r="F670" s="140"/>
      <c r="G670" s="140"/>
      <c r="H670" s="140"/>
      <c r="I670" s="141" t="s">
        <v>754</v>
      </c>
      <c r="J670" s="141"/>
      <c r="K670" s="141"/>
      <c r="L670" s="141" t="s">
        <v>355</v>
      </c>
      <c r="M670" s="141"/>
      <c r="N670" s="141"/>
      <c r="O670" s="141"/>
      <c r="P670" s="141"/>
      <c r="R670" s="143" t="s">
        <v>753</v>
      </c>
      <c r="S670" s="143"/>
      <c r="T670" s="143"/>
      <c r="U670" s="142">
        <v>169.84</v>
      </c>
    </row>
    <row r="671" spans="2:21" x14ac:dyDescent="0.25">
      <c r="R671" s="143"/>
      <c r="S671" s="143"/>
      <c r="T671" s="143"/>
    </row>
    <row r="672" spans="2:21" x14ac:dyDescent="0.25">
      <c r="B672" s="140" t="s">
        <v>326</v>
      </c>
      <c r="C672" s="140"/>
      <c r="D672" s="140"/>
      <c r="E672" s="140"/>
      <c r="F672" s="140"/>
      <c r="G672" s="140"/>
      <c r="H672" s="140"/>
      <c r="I672" s="141" t="s">
        <v>755</v>
      </c>
      <c r="J672" s="141"/>
      <c r="K672" s="141"/>
      <c r="L672" s="141" t="s">
        <v>446</v>
      </c>
      <c r="M672" s="141"/>
      <c r="N672" s="141"/>
      <c r="O672" s="141"/>
      <c r="P672" s="141"/>
      <c r="R672" s="141" t="s">
        <v>756</v>
      </c>
      <c r="S672" s="141"/>
      <c r="T672" s="141"/>
      <c r="U672" s="142">
        <v>36</v>
      </c>
    </row>
    <row r="673" spans="2:21" x14ac:dyDescent="0.25">
      <c r="B673" s="140" t="s">
        <v>326</v>
      </c>
      <c r="C673" s="140"/>
      <c r="D673" s="140"/>
      <c r="E673" s="140"/>
      <c r="F673" s="140"/>
      <c r="G673" s="140"/>
      <c r="H673" s="140"/>
      <c r="I673" s="141" t="s">
        <v>757</v>
      </c>
      <c r="J673" s="141"/>
      <c r="K673" s="141"/>
      <c r="L673" s="141" t="s">
        <v>260</v>
      </c>
      <c r="M673" s="141"/>
      <c r="N673" s="141"/>
      <c r="O673" s="141"/>
      <c r="P673" s="141"/>
      <c r="R673" s="141" t="s">
        <v>758</v>
      </c>
      <c r="S673" s="141"/>
      <c r="T673" s="141"/>
      <c r="U673" s="142">
        <v>341.9</v>
      </c>
    </row>
    <row r="674" spans="2:21" x14ac:dyDescent="0.25">
      <c r="B674" s="140" t="s">
        <v>326</v>
      </c>
      <c r="C674" s="140"/>
      <c r="D674" s="140"/>
      <c r="E674" s="140"/>
      <c r="F674" s="140"/>
      <c r="G674" s="140"/>
      <c r="H674" s="140"/>
      <c r="I674" s="141" t="s">
        <v>759</v>
      </c>
      <c r="J674" s="141"/>
      <c r="K674" s="141"/>
      <c r="L674" s="141" t="s">
        <v>248</v>
      </c>
      <c r="M674" s="141"/>
      <c r="N674" s="141"/>
      <c r="O674" s="141"/>
      <c r="P674" s="141"/>
      <c r="R674" s="143" t="s">
        <v>760</v>
      </c>
      <c r="S674" s="143"/>
      <c r="T674" s="143"/>
      <c r="U674" s="142">
        <v>99.82</v>
      </c>
    </row>
    <row r="675" spans="2:21" x14ac:dyDescent="0.25">
      <c r="R675" s="143"/>
      <c r="S675" s="143"/>
      <c r="T675" s="143"/>
    </row>
    <row r="676" spans="2:21" x14ac:dyDescent="0.25">
      <c r="B676" s="140" t="s">
        <v>326</v>
      </c>
      <c r="C676" s="140"/>
      <c r="D676" s="140"/>
      <c r="E676" s="140"/>
      <c r="F676" s="140"/>
      <c r="G676" s="140"/>
      <c r="H676" s="140"/>
      <c r="I676" s="141" t="s">
        <v>738</v>
      </c>
      <c r="J676" s="141"/>
      <c r="K676" s="141"/>
      <c r="L676" s="141" t="s">
        <v>240</v>
      </c>
      <c r="M676" s="141"/>
      <c r="N676" s="141"/>
      <c r="O676" s="141"/>
      <c r="P676" s="141"/>
      <c r="R676" s="141" t="s">
        <v>761</v>
      </c>
      <c r="S676" s="141"/>
      <c r="T676" s="141"/>
      <c r="U676" s="142">
        <v>56.44</v>
      </c>
    </row>
    <row r="677" spans="2:21" x14ac:dyDescent="0.25">
      <c r="B677" s="140" t="s">
        <v>326</v>
      </c>
      <c r="C677" s="140"/>
      <c r="D677" s="140"/>
      <c r="E677" s="140"/>
      <c r="F677" s="140"/>
      <c r="G677" s="140"/>
      <c r="H677" s="140"/>
      <c r="I677" s="141" t="s">
        <v>762</v>
      </c>
      <c r="J677" s="141"/>
      <c r="K677" s="141"/>
      <c r="L677" s="141" t="s">
        <v>240</v>
      </c>
      <c r="M677" s="141"/>
      <c r="N677" s="141"/>
      <c r="O677" s="141"/>
      <c r="P677" s="141"/>
      <c r="R677" s="141" t="s">
        <v>761</v>
      </c>
      <c r="S677" s="141"/>
      <c r="T677" s="141"/>
      <c r="U677" s="142">
        <v>546.94000000000005</v>
      </c>
    </row>
    <row r="678" spans="2:21" x14ac:dyDescent="0.25">
      <c r="B678" s="140" t="s">
        <v>326</v>
      </c>
      <c r="C678" s="140"/>
      <c r="D678" s="140"/>
      <c r="E678" s="140"/>
      <c r="F678" s="140"/>
      <c r="G678" s="140"/>
      <c r="H678" s="140"/>
      <c r="I678" s="141" t="s">
        <v>762</v>
      </c>
      <c r="J678" s="141"/>
      <c r="K678" s="141"/>
      <c r="L678" s="141" t="s">
        <v>240</v>
      </c>
      <c r="M678" s="141"/>
      <c r="N678" s="141"/>
      <c r="O678" s="141"/>
      <c r="P678" s="141"/>
      <c r="R678" s="141" t="s">
        <v>761</v>
      </c>
      <c r="S678" s="141"/>
      <c r="T678" s="141"/>
      <c r="U678" s="142">
        <v>67.11</v>
      </c>
    </row>
    <row r="679" spans="2:21" x14ac:dyDescent="0.25">
      <c r="B679" s="140" t="s">
        <v>326</v>
      </c>
      <c r="C679" s="140"/>
      <c r="D679" s="140"/>
      <c r="E679" s="140"/>
      <c r="F679" s="140"/>
      <c r="G679" s="140"/>
      <c r="H679" s="140"/>
      <c r="I679" s="141" t="s">
        <v>763</v>
      </c>
      <c r="J679" s="141"/>
      <c r="K679" s="141"/>
      <c r="L679" s="141" t="s">
        <v>446</v>
      </c>
      <c r="M679" s="141"/>
      <c r="N679" s="141"/>
      <c r="O679" s="141"/>
      <c r="P679" s="141"/>
      <c r="R679" s="141" t="s">
        <v>764</v>
      </c>
      <c r="S679" s="141"/>
      <c r="T679" s="141"/>
      <c r="U679" s="142">
        <v>74.5</v>
      </c>
    </row>
    <row r="680" spans="2:21" x14ac:dyDescent="0.25">
      <c r="B680" s="140" t="s">
        <v>326</v>
      </c>
      <c r="C680" s="140"/>
      <c r="D680" s="140"/>
      <c r="E680" s="140"/>
      <c r="F680" s="140"/>
      <c r="G680" s="140"/>
      <c r="H680" s="140"/>
      <c r="I680" s="141" t="s">
        <v>765</v>
      </c>
      <c r="J680" s="141"/>
      <c r="K680" s="141"/>
      <c r="L680" s="141" t="s">
        <v>260</v>
      </c>
      <c r="M680" s="141"/>
      <c r="N680" s="141"/>
      <c r="O680" s="141"/>
      <c r="P680" s="141"/>
      <c r="R680" s="141" t="s">
        <v>758</v>
      </c>
      <c r="S680" s="141"/>
      <c r="T680" s="141"/>
      <c r="U680" s="142">
        <v>201.07</v>
      </c>
    </row>
    <row r="681" spans="2:21" x14ac:dyDescent="0.25">
      <c r="B681" s="140" t="s">
        <v>326</v>
      </c>
      <c r="C681" s="140"/>
      <c r="D681" s="140"/>
      <c r="E681" s="140"/>
      <c r="F681" s="140"/>
      <c r="G681" s="140"/>
      <c r="H681" s="140"/>
      <c r="I681" s="141" t="s">
        <v>766</v>
      </c>
      <c r="J681" s="141"/>
      <c r="K681" s="141"/>
      <c r="L681" s="141" t="s">
        <v>355</v>
      </c>
      <c r="M681" s="141"/>
      <c r="N681" s="141"/>
      <c r="O681" s="141"/>
      <c r="P681" s="141"/>
      <c r="R681" s="143" t="s">
        <v>753</v>
      </c>
      <c r="S681" s="143"/>
      <c r="T681" s="143"/>
      <c r="U681" s="142">
        <v>539.65</v>
      </c>
    </row>
    <row r="682" spans="2:21" x14ac:dyDescent="0.25">
      <c r="R682" s="143"/>
      <c r="S682" s="143"/>
      <c r="T682" s="143"/>
    </row>
    <row r="683" spans="2:21" x14ac:dyDescent="0.25">
      <c r="B683" s="140" t="s">
        <v>326</v>
      </c>
      <c r="C683" s="140"/>
      <c r="D683" s="140"/>
      <c r="E683" s="140"/>
      <c r="F683" s="140"/>
      <c r="G683" s="140"/>
      <c r="H683" s="140"/>
      <c r="I683" s="141" t="s">
        <v>766</v>
      </c>
      <c r="J683" s="141"/>
      <c r="K683" s="141"/>
      <c r="L683" s="141" t="s">
        <v>355</v>
      </c>
      <c r="M683" s="141"/>
      <c r="N683" s="141"/>
      <c r="O683" s="141"/>
      <c r="P683" s="141"/>
      <c r="R683" s="143" t="s">
        <v>753</v>
      </c>
      <c r="S683" s="143"/>
      <c r="T683" s="143"/>
      <c r="U683" s="142">
        <v>97.84</v>
      </c>
    </row>
    <row r="684" spans="2:21" x14ac:dyDescent="0.25">
      <c r="R684" s="143"/>
      <c r="S684" s="143"/>
      <c r="T684" s="143"/>
    </row>
    <row r="685" spans="2:21" x14ac:dyDescent="0.25">
      <c r="B685" s="140" t="s">
        <v>258</v>
      </c>
      <c r="C685" s="140"/>
      <c r="D685" s="140"/>
      <c r="E685" s="140"/>
      <c r="F685" s="140"/>
      <c r="G685" s="140"/>
      <c r="H685" s="140"/>
      <c r="I685" s="141" t="s">
        <v>378</v>
      </c>
      <c r="J685" s="141"/>
      <c r="K685" s="141"/>
      <c r="L685" s="141" t="s">
        <v>248</v>
      </c>
      <c r="M685" s="141"/>
      <c r="N685" s="141"/>
      <c r="O685" s="141"/>
      <c r="P685" s="141"/>
      <c r="R685" s="143" t="s">
        <v>767</v>
      </c>
      <c r="S685" s="143"/>
      <c r="T685" s="143"/>
      <c r="U685" s="142">
        <v>300.17</v>
      </c>
    </row>
    <row r="686" spans="2:21" x14ac:dyDescent="0.25">
      <c r="R686" s="143"/>
      <c r="S686" s="143"/>
      <c r="T686" s="143"/>
    </row>
    <row r="687" spans="2:21" x14ac:dyDescent="0.25">
      <c r="B687" s="140" t="s">
        <v>258</v>
      </c>
      <c r="C687" s="140"/>
      <c r="D687" s="140"/>
      <c r="E687" s="140"/>
      <c r="F687" s="140"/>
      <c r="G687" s="140"/>
      <c r="H687" s="140"/>
      <c r="I687" s="141" t="s">
        <v>378</v>
      </c>
      <c r="J687" s="141"/>
      <c r="K687" s="141"/>
      <c r="L687" s="141" t="s">
        <v>260</v>
      </c>
      <c r="M687" s="141"/>
      <c r="N687" s="141"/>
      <c r="O687" s="141"/>
      <c r="P687" s="141"/>
      <c r="R687" s="141" t="s">
        <v>758</v>
      </c>
      <c r="S687" s="141"/>
      <c r="T687" s="141"/>
      <c r="U687" s="142">
        <v>317.86</v>
      </c>
    </row>
    <row r="688" spans="2:21" x14ac:dyDescent="0.25">
      <c r="B688" s="140" t="s">
        <v>258</v>
      </c>
      <c r="C688" s="140"/>
      <c r="D688" s="140"/>
      <c r="E688" s="140"/>
      <c r="F688" s="140"/>
      <c r="G688" s="140"/>
      <c r="H688" s="140"/>
      <c r="I688" s="141" t="s">
        <v>378</v>
      </c>
      <c r="J688" s="141"/>
      <c r="K688" s="141"/>
      <c r="L688" s="141" t="s">
        <v>244</v>
      </c>
      <c r="M688" s="141"/>
      <c r="N688" s="141"/>
      <c r="O688" s="141"/>
      <c r="P688" s="141"/>
      <c r="R688" s="141" t="s">
        <v>768</v>
      </c>
      <c r="S688" s="141"/>
      <c r="T688" s="141"/>
      <c r="U688" s="142">
        <v>100</v>
      </c>
    </row>
    <row r="689" spans="2:21" x14ac:dyDescent="0.25">
      <c r="B689" s="140" t="s">
        <v>258</v>
      </c>
      <c r="C689" s="140"/>
      <c r="D689" s="140"/>
      <c r="E689" s="140"/>
      <c r="F689" s="140"/>
      <c r="G689" s="140"/>
      <c r="H689" s="140"/>
      <c r="I689" s="141" t="s">
        <v>378</v>
      </c>
      <c r="J689" s="141"/>
      <c r="K689" s="141"/>
      <c r="L689" s="141" t="s">
        <v>248</v>
      </c>
      <c r="M689" s="141"/>
      <c r="N689" s="141"/>
      <c r="O689" s="141"/>
      <c r="P689" s="141"/>
      <c r="R689" s="143" t="s">
        <v>769</v>
      </c>
      <c r="S689" s="143"/>
      <c r="T689" s="143"/>
      <c r="U689" s="142">
        <v>679.68</v>
      </c>
    </row>
    <row r="690" spans="2:21" x14ac:dyDescent="0.25">
      <c r="R690" s="143"/>
      <c r="S690" s="143"/>
      <c r="T690" s="143"/>
    </row>
    <row r="691" spans="2:21" x14ac:dyDescent="0.25">
      <c r="B691" s="140" t="s">
        <v>258</v>
      </c>
      <c r="C691" s="140"/>
      <c r="D691" s="140"/>
      <c r="E691" s="140"/>
      <c r="F691" s="140"/>
      <c r="G691" s="140"/>
      <c r="H691" s="140"/>
      <c r="I691" s="141" t="s">
        <v>378</v>
      </c>
      <c r="J691" s="141"/>
      <c r="K691" s="141"/>
      <c r="L691" s="141" t="s">
        <v>260</v>
      </c>
      <c r="M691" s="141"/>
      <c r="N691" s="141"/>
      <c r="O691" s="141"/>
      <c r="P691" s="141"/>
      <c r="R691" s="141" t="s">
        <v>758</v>
      </c>
      <c r="S691" s="141"/>
      <c r="T691" s="141"/>
      <c r="U691" s="142">
        <v>123.92</v>
      </c>
    </row>
    <row r="692" spans="2:21" x14ac:dyDescent="0.25">
      <c r="B692" s="140" t="s">
        <v>258</v>
      </c>
      <c r="C692" s="140"/>
      <c r="D692" s="140"/>
      <c r="E692" s="140"/>
      <c r="F692" s="140"/>
      <c r="G692" s="140"/>
      <c r="H692" s="140"/>
      <c r="I692" s="141" t="s">
        <v>766</v>
      </c>
      <c r="J692" s="141"/>
      <c r="K692" s="141"/>
      <c r="L692" s="141" t="s">
        <v>355</v>
      </c>
      <c r="M692" s="141"/>
      <c r="N692" s="141"/>
      <c r="O692" s="141"/>
      <c r="P692" s="141"/>
      <c r="R692" s="143" t="s">
        <v>770</v>
      </c>
      <c r="S692" s="143"/>
      <c r="T692" s="143"/>
      <c r="U692" s="142">
        <v>140</v>
      </c>
    </row>
    <row r="693" spans="2:21" x14ac:dyDescent="0.25">
      <c r="R693" s="143"/>
      <c r="S693" s="143"/>
      <c r="T693" s="143"/>
    </row>
    <row r="694" spans="2:21" x14ac:dyDescent="0.25">
      <c r="B694" s="140" t="s">
        <v>258</v>
      </c>
      <c r="C694" s="140"/>
      <c r="D694" s="140"/>
      <c r="E694" s="140"/>
      <c r="F694" s="140"/>
      <c r="G694" s="140"/>
      <c r="H694" s="140"/>
      <c r="I694" s="141" t="s">
        <v>766</v>
      </c>
      <c r="J694" s="141"/>
      <c r="K694" s="141"/>
      <c r="L694" s="141" t="s">
        <v>355</v>
      </c>
      <c r="M694" s="141"/>
      <c r="N694" s="141"/>
      <c r="O694" s="141"/>
      <c r="P694" s="141"/>
      <c r="R694" s="143" t="s">
        <v>770</v>
      </c>
      <c r="S694" s="143"/>
      <c r="T694" s="143"/>
      <c r="U694" s="142">
        <v>17.88</v>
      </c>
    </row>
    <row r="695" spans="2:21" x14ac:dyDescent="0.25">
      <c r="R695" s="143"/>
      <c r="S695" s="143"/>
      <c r="T695" s="143"/>
    </row>
    <row r="696" spans="2:21" x14ac:dyDescent="0.25">
      <c r="B696" s="140" t="s">
        <v>258</v>
      </c>
      <c r="C696" s="140"/>
      <c r="D696" s="140"/>
      <c r="E696" s="140"/>
      <c r="F696" s="140"/>
      <c r="G696" s="140"/>
      <c r="H696" s="140"/>
      <c r="I696" s="141" t="s">
        <v>771</v>
      </c>
      <c r="J696" s="141"/>
      <c r="K696" s="141"/>
      <c r="L696" s="141" t="s">
        <v>248</v>
      </c>
      <c r="M696" s="141"/>
      <c r="N696" s="141"/>
      <c r="O696" s="141"/>
      <c r="P696" s="141"/>
      <c r="R696" s="143" t="s">
        <v>767</v>
      </c>
      <c r="S696" s="143"/>
      <c r="T696" s="143"/>
      <c r="U696" s="142">
        <v>100.8</v>
      </c>
    </row>
    <row r="697" spans="2:21" x14ac:dyDescent="0.25">
      <c r="R697" s="143"/>
      <c r="S697" s="143"/>
      <c r="T697" s="143"/>
    </row>
    <row r="698" spans="2:21" x14ac:dyDescent="0.25">
      <c r="B698" s="140" t="s">
        <v>262</v>
      </c>
      <c r="C698" s="140"/>
      <c r="D698" s="140"/>
      <c r="E698" s="140"/>
      <c r="F698" s="140"/>
      <c r="G698" s="140"/>
      <c r="H698" s="140"/>
      <c r="I698" s="141" t="s">
        <v>772</v>
      </c>
      <c r="J698" s="141"/>
      <c r="K698" s="141"/>
      <c r="L698" s="141" t="s">
        <v>355</v>
      </c>
      <c r="M698" s="141"/>
      <c r="N698" s="141"/>
      <c r="O698" s="141"/>
      <c r="P698" s="141"/>
      <c r="R698" s="141" t="s">
        <v>773</v>
      </c>
      <c r="S698" s="141"/>
      <c r="T698" s="141"/>
      <c r="U698" s="142">
        <v>168</v>
      </c>
    </row>
    <row r="699" spans="2:21" x14ac:dyDescent="0.25">
      <c r="B699" s="140" t="s">
        <v>305</v>
      </c>
      <c r="C699" s="140"/>
      <c r="D699" s="140"/>
      <c r="E699" s="140"/>
      <c r="F699" s="140"/>
      <c r="G699" s="140"/>
      <c r="H699" s="140"/>
      <c r="I699" s="141" t="s">
        <v>774</v>
      </c>
      <c r="J699" s="141"/>
      <c r="K699" s="141"/>
      <c r="L699" s="141" t="s">
        <v>248</v>
      </c>
      <c r="M699" s="141"/>
      <c r="N699" s="141"/>
      <c r="O699" s="141"/>
      <c r="P699" s="141"/>
      <c r="R699" s="143" t="s">
        <v>769</v>
      </c>
      <c r="S699" s="143"/>
      <c r="T699" s="143"/>
      <c r="U699" s="142">
        <v>160.68</v>
      </c>
    </row>
    <row r="700" spans="2:21" x14ac:dyDescent="0.25">
      <c r="R700" s="143"/>
      <c r="S700" s="143"/>
      <c r="T700" s="143"/>
    </row>
    <row r="701" spans="2:21" x14ac:dyDescent="0.25">
      <c r="B701" s="140" t="s">
        <v>305</v>
      </c>
      <c r="C701" s="140"/>
      <c r="D701" s="140"/>
      <c r="E701" s="140"/>
      <c r="F701" s="140"/>
      <c r="G701" s="140"/>
      <c r="H701" s="140"/>
      <c r="I701" s="141" t="s">
        <v>740</v>
      </c>
      <c r="J701" s="141"/>
      <c r="K701" s="141"/>
      <c r="L701" s="141" t="s">
        <v>355</v>
      </c>
      <c r="M701" s="141"/>
      <c r="N701" s="141"/>
      <c r="O701" s="141"/>
      <c r="P701" s="141"/>
      <c r="R701" s="141" t="s">
        <v>773</v>
      </c>
      <c r="S701" s="141"/>
      <c r="T701" s="141"/>
      <c r="U701" s="142">
        <v>122.4</v>
      </c>
    </row>
    <row r="702" spans="2:21" x14ac:dyDescent="0.25">
      <c r="B702" s="140" t="s">
        <v>305</v>
      </c>
      <c r="C702" s="140"/>
      <c r="D702" s="140"/>
      <c r="E702" s="140"/>
      <c r="F702" s="140"/>
      <c r="G702" s="140"/>
      <c r="H702" s="140"/>
      <c r="I702" s="141" t="s">
        <v>766</v>
      </c>
      <c r="J702" s="141"/>
      <c r="K702" s="141"/>
      <c r="L702" s="141" t="s">
        <v>355</v>
      </c>
      <c r="M702" s="141"/>
      <c r="N702" s="141"/>
      <c r="O702" s="141"/>
      <c r="P702" s="141"/>
      <c r="R702" s="143" t="s">
        <v>770</v>
      </c>
      <c r="S702" s="143"/>
      <c r="T702" s="143"/>
      <c r="U702" s="142">
        <v>79.98</v>
      </c>
    </row>
    <row r="703" spans="2:21" x14ac:dyDescent="0.25">
      <c r="R703" s="143"/>
      <c r="S703" s="143"/>
      <c r="T703" s="143"/>
    </row>
    <row r="704" spans="2:21" x14ac:dyDescent="0.25">
      <c r="B704" s="140" t="s">
        <v>305</v>
      </c>
      <c r="C704" s="140"/>
      <c r="D704" s="140"/>
      <c r="E704" s="140"/>
      <c r="F704" s="140"/>
      <c r="G704" s="140"/>
      <c r="H704" s="140"/>
      <c r="I704" s="141" t="s">
        <v>775</v>
      </c>
      <c r="J704" s="141"/>
      <c r="K704" s="141"/>
      <c r="L704" s="141" t="s">
        <v>260</v>
      </c>
      <c r="M704" s="141"/>
      <c r="N704" s="141"/>
      <c r="O704" s="141"/>
      <c r="P704" s="141"/>
      <c r="R704" s="141" t="s">
        <v>758</v>
      </c>
      <c r="S704" s="141"/>
      <c r="T704" s="141"/>
      <c r="U704" s="142">
        <v>234.86</v>
      </c>
    </row>
    <row r="705" spans="1:22" ht="4.5" customHeight="1" x14ac:dyDescent="0.25"/>
    <row r="706" spans="1:22" ht="11.25" customHeight="1" x14ac:dyDescent="0.25"/>
    <row r="707" spans="1:22" ht="13.5" customHeight="1" x14ac:dyDescent="0.25">
      <c r="A707" s="143" t="s">
        <v>295</v>
      </c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P707" s="147" t="s">
        <v>776</v>
      </c>
      <c r="Q707" s="147"/>
      <c r="R707" s="147"/>
      <c r="S707" s="147"/>
      <c r="T707" s="147"/>
      <c r="U707" s="147"/>
      <c r="V707" s="147"/>
    </row>
    <row r="708" spans="1:22" ht="20.25" customHeight="1" x14ac:dyDescent="0.25">
      <c r="A708" s="148" t="s">
        <v>297</v>
      </c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</row>
    <row r="709" spans="1:22" ht="7.5" customHeight="1" x14ac:dyDescent="0.25"/>
    <row r="710" spans="1:22" x14ac:dyDescent="0.25">
      <c r="A710" s="139" t="s">
        <v>737</v>
      </c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</row>
    <row r="711" spans="1:22" ht="6" customHeight="1" x14ac:dyDescent="0.25"/>
    <row r="712" spans="1:22" x14ac:dyDescent="0.25">
      <c r="B712" s="140" t="s">
        <v>305</v>
      </c>
      <c r="C712" s="140"/>
      <c r="D712" s="140"/>
      <c r="E712" s="140"/>
      <c r="F712" s="140"/>
      <c r="G712" s="140"/>
      <c r="H712" s="140"/>
      <c r="I712" s="141" t="s">
        <v>775</v>
      </c>
      <c r="J712" s="141"/>
      <c r="K712" s="141"/>
      <c r="L712" s="141" t="s">
        <v>248</v>
      </c>
      <c r="M712" s="141"/>
      <c r="N712" s="141"/>
      <c r="O712" s="141"/>
      <c r="P712" s="141"/>
      <c r="R712" s="143" t="s">
        <v>769</v>
      </c>
      <c r="S712" s="143"/>
      <c r="T712" s="143"/>
      <c r="U712" s="142">
        <v>35.39</v>
      </c>
    </row>
    <row r="713" spans="1:22" x14ac:dyDescent="0.25">
      <c r="R713" s="143"/>
      <c r="S713" s="143"/>
      <c r="T713" s="143"/>
    </row>
    <row r="714" spans="1:22" x14ac:dyDescent="0.25">
      <c r="B714" s="140" t="s">
        <v>263</v>
      </c>
      <c r="C714" s="140"/>
      <c r="D714" s="140"/>
      <c r="E714" s="140"/>
      <c r="F714" s="140"/>
      <c r="G714" s="140"/>
      <c r="H714" s="140"/>
      <c r="I714" s="141" t="s">
        <v>777</v>
      </c>
      <c r="J714" s="141"/>
      <c r="K714" s="141"/>
      <c r="L714" s="141" t="s">
        <v>248</v>
      </c>
      <c r="M714" s="141"/>
      <c r="N714" s="141"/>
      <c r="O714" s="141"/>
      <c r="P714" s="141"/>
      <c r="R714" s="143" t="s">
        <v>769</v>
      </c>
      <c r="S714" s="143"/>
      <c r="T714" s="143"/>
      <c r="U714" s="142">
        <v>129.57</v>
      </c>
    </row>
    <row r="715" spans="1:22" x14ac:dyDescent="0.25">
      <c r="R715" s="143"/>
      <c r="S715" s="143"/>
      <c r="T715" s="143"/>
    </row>
    <row r="716" spans="1:22" x14ac:dyDescent="0.25">
      <c r="B716" s="140" t="s">
        <v>263</v>
      </c>
      <c r="C716" s="140"/>
      <c r="D716" s="140"/>
      <c r="E716" s="140"/>
      <c r="F716" s="140"/>
      <c r="G716" s="140"/>
      <c r="H716" s="140"/>
      <c r="I716" s="141" t="s">
        <v>777</v>
      </c>
      <c r="J716" s="141"/>
      <c r="K716" s="141"/>
      <c r="L716" s="141" t="s">
        <v>248</v>
      </c>
      <c r="M716" s="141"/>
      <c r="N716" s="141"/>
      <c r="O716" s="141"/>
      <c r="P716" s="141"/>
      <c r="R716" s="143" t="s">
        <v>769</v>
      </c>
      <c r="S716" s="143"/>
      <c r="T716" s="143"/>
      <c r="U716" s="142">
        <v>112.88</v>
      </c>
    </row>
    <row r="717" spans="1:22" x14ac:dyDescent="0.25">
      <c r="R717" s="143"/>
      <c r="S717" s="143"/>
      <c r="T717" s="143"/>
    </row>
    <row r="718" spans="1:22" x14ac:dyDescent="0.25">
      <c r="B718" s="140" t="s">
        <v>263</v>
      </c>
      <c r="C718" s="140"/>
      <c r="D718" s="140"/>
      <c r="E718" s="140"/>
      <c r="F718" s="140"/>
      <c r="G718" s="140"/>
      <c r="H718" s="140"/>
      <c r="I718" s="141" t="s">
        <v>778</v>
      </c>
      <c r="J718" s="141"/>
      <c r="K718" s="141"/>
      <c r="L718" s="141" t="s">
        <v>248</v>
      </c>
      <c r="M718" s="141"/>
      <c r="N718" s="141"/>
      <c r="O718" s="141"/>
      <c r="P718" s="141"/>
      <c r="R718" s="143" t="s">
        <v>769</v>
      </c>
      <c r="S718" s="143"/>
      <c r="T718" s="143"/>
      <c r="U718" s="142">
        <v>38.14</v>
      </c>
    </row>
    <row r="719" spans="1:22" x14ac:dyDescent="0.25">
      <c r="R719" s="143"/>
      <c r="S719" s="143"/>
      <c r="T719" s="143"/>
    </row>
    <row r="720" spans="1:22" x14ac:dyDescent="0.25">
      <c r="B720" s="140" t="s">
        <v>263</v>
      </c>
      <c r="C720" s="140"/>
      <c r="D720" s="140"/>
      <c r="E720" s="140"/>
      <c r="F720" s="140"/>
      <c r="G720" s="140"/>
      <c r="H720" s="140"/>
      <c r="I720" s="141" t="s">
        <v>779</v>
      </c>
      <c r="J720" s="141"/>
      <c r="K720" s="141"/>
      <c r="L720" s="141" t="s">
        <v>240</v>
      </c>
      <c r="M720" s="141"/>
      <c r="N720" s="141"/>
      <c r="O720" s="141"/>
      <c r="P720" s="141"/>
      <c r="R720" s="141" t="s">
        <v>761</v>
      </c>
      <c r="S720" s="141"/>
      <c r="T720" s="141"/>
      <c r="U720" s="142">
        <v>620.65</v>
      </c>
    </row>
    <row r="721" spans="1:21" x14ac:dyDescent="0.25">
      <c r="B721" s="140" t="s">
        <v>263</v>
      </c>
      <c r="C721" s="140"/>
      <c r="D721" s="140"/>
      <c r="E721" s="140"/>
      <c r="F721" s="140"/>
      <c r="G721" s="140"/>
      <c r="H721" s="140"/>
      <c r="I721" s="141" t="s">
        <v>740</v>
      </c>
      <c r="J721" s="141"/>
      <c r="K721" s="141"/>
      <c r="L721" s="141" t="s">
        <v>260</v>
      </c>
      <c r="M721" s="141"/>
      <c r="N721" s="141"/>
      <c r="O721" s="141"/>
      <c r="P721" s="141"/>
      <c r="R721" s="141" t="s">
        <v>758</v>
      </c>
      <c r="S721" s="141"/>
      <c r="T721" s="141"/>
      <c r="U721" s="142">
        <v>216.5</v>
      </c>
    </row>
    <row r="722" spans="1:21" x14ac:dyDescent="0.25">
      <c r="B722" s="140" t="s">
        <v>290</v>
      </c>
      <c r="C722" s="140"/>
      <c r="D722" s="140"/>
      <c r="E722" s="140"/>
      <c r="F722" s="140"/>
      <c r="G722" s="140"/>
      <c r="H722" s="140"/>
      <c r="I722" s="141" t="s">
        <v>780</v>
      </c>
      <c r="J722" s="141"/>
      <c r="K722" s="141"/>
      <c r="L722" s="141" t="s">
        <v>260</v>
      </c>
      <c r="M722" s="141"/>
      <c r="N722" s="141"/>
      <c r="O722" s="141"/>
      <c r="P722" s="141"/>
      <c r="R722" s="141" t="s">
        <v>752</v>
      </c>
      <c r="S722" s="141"/>
      <c r="T722" s="141"/>
      <c r="U722" s="142">
        <v>62.71</v>
      </c>
    </row>
    <row r="723" spans="1:21" x14ac:dyDescent="0.25">
      <c r="B723" s="140" t="s">
        <v>268</v>
      </c>
      <c r="C723" s="140"/>
      <c r="D723" s="140"/>
      <c r="E723" s="140"/>
      <c r="F723" s="140"/>
      <c r="G723" s="140"/>
      <c r="H723" s="140"/>
      <c r="I723" s="141" t="s">
        <v>781</v>
      </c>
      <c r="J723" s="141"/>
      <c r="K723" s="141"/>
      <c r="L723" s="141" t="s">
        <v>389</v>
      </c>
      <c r="M723" s="141"/>
      <c r="N723" s="141"/>
      <c r="O723" s="141"/>
      <c r="P723" s="141"/>
      <c r="R723" s="141" t="s">
        <v>782</v>
      </c>
      <c r="S723" s="141"/>
      <c r="T723" s="141"/>
      <c r="U723" s="142">
        <v>18.100000000000001</v>
      </c>
    </row>
    <row r="724" spans="1:21" x14ac:dyDescent="0.25">
      <c r="B724" s="140" t="s">
        <v>310</v>
      </c>
      <c r="C724" s="140"/>
      <c r="D724" s="140"/>
      <c r="E724" s="140"/>
      <c r="F724" s="140"/>
      <c r="G724" s="140"/>
      <c r="H724" s="140"/>
      <c r="I724" s="141" t="s">
        <v>781</v>
      </c>
      <c r="J724" s="141"/>
      <c r="K724" s="141"/>
      <c r="L724" s="141" t="s">
        <v>389</v>
      </c>
      <c r="M724" s="141"/>
      <c r="N724" s="141"/>
      <c r="O724" s="141"/>
      <c r="P724" s="141"/>
      <c r="R724" s="141" t="s">
        <v>782</v>
      </c>
      <c r="S724" s="141"/>
      <c r="T724" s="141"/>
      <c r="U724" s="142">
        <v>21.2</v>
      </c>
    </row>
    <row r="725" spans="1:21" x14ac:dyDescent="0.25">
      <c r="B725" s="140" t="s">
        <v>310</v>
      </c>
      <c r="C725" s="140"/>
      <c r="D725" s="140"/>
      <c r="E725" s="140"/>
      <c r="F725" s="140"/>
      <c r="G725" s="140"/>
      <c r="H725" s="140"/>
      <c r="I725" s="141" t="s">
        <v>783</v>
      </c>
      <c r="J725" s="141"/>
      <c r="K725" s="141"/>
      <c r="L725" s="141" t="s">
        <v>389</v>
      </c>
      <c r="M725" s="141"/>
      <c r="N725" s="141"/>
      <c r="O725" s="141"/>
      <c r="P725" s="141"/>
      <c r="R725" s="141" t="s">
        <v>782</v>
      </c>
      <c r="S725" s="141"/>
      <c r="T725" s="141"/>
      <c r="U725" s="142">
        <v>4.2</v>
      </c>
    </row>
    <row r="726" spans="1:21" x14ac:dyDescent="0.25">
      <c r="B726" s="140" t="s">
        <v>312</v>
      </c>
      <c r="C726" s="140"/>
      <c r="D726" s="140"/>
      <c r="E726" s="140"/>
      <c r="F726" s="140"/>
      <c r="G726" s="140"/>
      <c r="H726" s="140"/>
      <c r="I726" s="141" t="s">
        <v>784</v>
      </c>
      <c r="J726" s="141"/>
      <c r="K726" s="141"/>
      <c r="L726" s="141" t="s">
        <v>389</v>
      </c>
      <c r="M726" s="141"/>
      <c r="N726" s="141"/>
      <c r="O726" s="141"/>
      <c r="P726" s="141"/>
      <c r="R726" s="141" t="s">
        <v>782</v>
      </c>
      <c r="S726" s="141"/>
      <c r="T726" s="141"/>
      <c r="U726" s="142">
        <v>14.9</v>
      </c>
    </row>
    <row r="727" spans="1:21" x14ac:dyDescent="0.25">
      <c r="B727" s="140" t="s">
        <v>353</v>
      </c>
      <c r="C727" s="140"/>
      <c r="D727" s="140"/>
      <c r="E727" s="140"/>
      <c r="F727" s="140"/>
      <c r="G727" s="140"/>
      <c r="H727" s="140"/>
      <c r="I727" s="141" t="s">
        <v>783</v>
      </c>
      <c r="J727" s="141"/>
      <c r="K727" s="141"/>
      <c r="L727" s="141" t="s">
        <v>389</v>
      </c>
      <c r="M727" s="141"/>
      <c r="N727" s="141"/>
      <c r="O727" s="141"/>
      <c r="P727" s="141"/>
      <c r="R727" s="141" t="s">
        <v>782</v>
      </c>
      <c r="S727" s="141"/>
      <c r="T727" s="141"/>
      <c r="U727" s="142">
        <v>6.69</v>
      </c>
    </row>
    <row r="728" spans="1:21" x14ac:dyDescent="0.25">
      <c r="B728" s="140" t="s">
        <v>270</v>
      </c>
      <c r="C728" s="140"/>
      <c r="D728" s="140"/>
      <c r="E728" s="140"/>
      <c r="F728" s="140"/>
      <c r="G728" s="140"/>
      <c r="H728" s="140"/>
      <c r="I728" s="141" t="s">
        <v>781</v>
      </c>
      <c r="J728" s="141"/>
      <c r="K728" s="141"/>
      <c r="L728" s="141" t="s">
        <v>389</v>
      </c>
      <c r="M728" s="141"/>
      <c r="N728" s="141"/>
      <c r="O728" s="141"/>
      <c r="P728" s="141"/>
      <c r="R728" s="141" t="s">
        <v>782</v>
      </c>
      <c r="S728" s="141"/>
      <c r="T728" s="141"/>
      <c r="U728" s="142">
        <v>1.74</v>
      </c>
    </row>
    <row r="729" spans="1:21" x14ac:dyDescent="0.25">
      <c r="B729" s="140" t="s">
        <v>235</v>
      </c>
      <c r="C729" s="140"/>
      <c r="D729" s="140"/>
      <c r="E729" s="140"/>
      <c r="F729" s="140"/>
      <c r="G729" s="140"/>
      <c r="H729" s="140"/>
      <c r="I729" s="141" t="s">
        <v>781</v>
      </c>
      <c r="J729" s="141"/>
      <c r="K729" s="141"/>
      <c r="L729" s="141" t="s">
        <v>389</v>
      </c>
      <c r="M729" s="141"/>
      <c r="N729" s="141"/>
      <c r="O729" s="141"/>
      <c r="P729" s="141"/>
      <c r="R729" s="141" t="s">
        <v>782</v>
      </c>
      <c r="S729" s="141"/>
      <c r="T729" s="141"/>
      <c r="U729" s="142">
        <v>6.69</v>
      </c>
    </row>
    <row r="730" spans="1:21" ht="6" customHeight="1" x14ac:dyDescent="0.25"/>
    <row r="731" spans="1:21" x14ac:dyDescent="0.25">
      <c r="D731" s="144" t="s">
        <v>2</v>
      </c>
      <c r="F731" s="144" t="s">
        <v>2</v>
      </c>
      <c r="H731" s="144" t="s">
        <v>2</v>
      </c>
      <c r="O731" s="145" t="s">
        <v>737</v>
      </c>
      <c r="P731" s="145"/>
      <c r="Q731" s="145"/>
      <c r="R731" s="145"/>
      <c r="S731" s="145"/>
      <c r="U731" s="146">
        <v>8421.66</v>
      </c>
    </row>
    <row r="732" spans="1:21" x14ac:dyDescent="0.25">
      <c r="A732" s="139" t="s">
        <v>785</v>
      </c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</row>
    <row r="733" spans="1:21" ht="6" customHeight="1" x14ac:dyDescent="0.25"/>
    <row r="734" spans="1:21" x14ac:dyDescent="0.25">
      <c r="B734" s="140" t="s">
        <v>299</v>
      </c>
      <c r="C734" s="140"/>
      <c r="D734" s="140"/>
      <c r="E734" s="140"/>
      <c r="F734" s="140"/>
      <c r="G734" s="140"/>
      <c r="H734" s="140"/>
      <c r="I734" s="141" t="s">
        <v>335</v>
      </c>
      <c r="J734" s="141"/>
      <c r="K734" s="141"/>
      <c r="L734" s="141" t="s">
        <v>248</v>
      </c>
      <c r="M734" s="141"/>
      <c r="N734" s="141"/>
      <c r="O734" s="141"/>
      <c r="P734" s="141"/>
      <c r="R734" s="141" t="s">
        <v>786</v>
      </c>
      <c r="S734" s="141"/>
      <c r="T734" s="141"/>
      <c r="U734" s="142">
        <v>168.45</v>
      </c>
    </row>
    <row r="735" spans="1:21" x14ac:dyDescent="0.25">
      <c r="B735" s="140" t="s">
        <v>256</v>
      </c>
      <c r="C735" s="140"/>
      <c r="D735" s="140"/>
      <c r="E735" s="140"/>
      <c r="F735" s="140"/>
      <c r="G735" s="140"/>
      <c r="H735" s="140"/>
      <c r="I735" s="141" t="s">
        <v>239</v>
      </c>
      <c r="J735" s="141"/>
      <c r="K735" s="141"/>
      <c r="L735" s="141" t="s">
        <v>248</v>
      </c>
      <c r="M735" s="141"/>
      <c r="N735" s="141"/>
      <c r="O735" s="141"/>
      <c r="P735" s="141"/>
      <c r="R735" s="141" t="s">
        <v>786</v>
      </c>
      <c r="S735" s="141"/>
      <c r="T735" s="141"/>
      <c r="U735" s="142">
        <v>121.17</v>
      </c>
    </row>
    <row r="736" spans="1:21" x14ac:dyDescent="0.25">
      <c r="B736" s="140" t="s">
        <v>324</v>
      </c>
      <c r="C736" s="140"/>
      <c r="D736" s="140"/>
      <c r="E736" s="140"/>
      <c r="F736" s="140"/>
      <c r="G736" s="140"/>
      <c r="H736" s="140"/>
      <c r="I736" s="141" t="s">
        <v>787</v>
      </c>
      <c r="J736" s="141"/>
      <c r="K736" s="141"/>
      <c r="L736" s="141" t="s">
        <v>240</v>
      </c>
      <c r="M736" s="141"/>
      <c r="N736" s="141"/>
      <c r="O736" s="141"/>
      <c r="P736" s="141"/>
      <c r="R736" s="141" t="s">
        <v>788</v>
      </c>
      <c r="S736" s="141"/>
      <c r="T736" s="141"/>
      <c r="U736" s="142">
        <v>159.30000000000001</v>
      </c>
    </row>
    <row r="737" spans="1:21" x14ac:dyDescent="0.25">
      <c r="B737" s="140" t="s">
        <v>324</v>
      </c>
      <c r="C737" s="140"/>
      <c r="D737" s="140"/>
      <c r="E737" s="140"/>
      <c r="F737" s="140"/>
      <c r="G737" s="140"/>
      <c r="H737" s="140"/>
      <c r="I737" s="141" t="s">
        <v>787</v>
      </c>
      <c r="J737" s="141"/>
      <c r="K737" s="141"/>
      <c r="L737" s="141" t="s">
        <v>225</v>
      </c>
      <c r="M737" s="141"/>
      <c r="N737" s="141"/>
      <c r="O737" s="141"/>
      <c r="P737" s="141"/>
      <c r="R737" s="141" t="s">
        <v>788</v>
      </c>
      <c r="S737" s="141"/>
      <c r="T737" s="141"/>
      <c r="U737" s="142">
        <v>322.5</v>
      </c>
    </row>
    <row r="738" spans="1:21" x14ac:dyDescent="0.25">
      <c r="B738" s="140" t="s">
        <v>258</v>
      </c>
      <c r="C738" s="140"/>
      <c r="D738" s="140"/>
      <c r="E738" s="140"/>
      <c r="F738" s="140"/>
      <c r="G738" s="140"/>
      <c r="H738" s="140"/>
      <c r="I738" s="141" t="s">
        <v>789</v>
      </c>
      <c r="J738" s="141"/>
      <c r="K738" s="141"/>
      <c r="L738" s="141" t="s">
        <v>260</v>
      </c>
      <c r="M738" s="141"/>
      <c r="N738" s="141"/>
      <c r="O738" s="141"/>
      <c r="P738" s="141"/>
      <c r="R738" s="141" t="s">
        <v>790</v>
      </c>
      <c r="S738" s="141"/>
      <c r="T738" s="141"/>
      <c r="U738" s="142">
        <v>167.99</v>
      </c>
    </row>
    <row r="739" spans="1:21" x14ac:dyDescent="0.25">
      <c r="B739" s="140" t="s">
        <v>262</v>
      </c>
      <c r="C739" s="140"/>
      <c r="D739" s="140"/>
      <c r="E739" s="140"/>
      <c r="F739" s="140"/>
      <c r="G739" s="140"/>
      <c r="H739" s="140"/>
      <c r="I739" s="141" t="s">
        <v>791</v>
      </c>
      <c r="J739" s="141"/>
      <c r="K739" s="141"/>
      <c r="L739" s="141" t="s">
        <v>221</v>
      </c>
      <c r="M739" s="141"/>
      <c r="N739" s="141"/>
      <c r="O739" s="141"/>
      <c r="P739" s="141"/>
      <c r="R739" s="141" t="s">
        <v>792</v>
      </c>
      <c r="S739" s="141"/>
      <c r="T739" s="141"/>
      <c r="U739" s="142">
        <v>450</v>
      </c>
    </row>
    <row r="740" spans="1:21" x14ac:dyDescent="0.25">
      <c r="B740" s="140" t="s">
        <v>263</v>
      </c>
      <c r="C740" s="140"/>
      <c r="D740" s="140"/>
      <c r="E740" s="140"/>
      <c r="F740" s="140"/>
      <c r="G740" s="140"/>
      <c r="H740" s="140"/>
      <c r="I740" s="141" t="s">
        <v>793</v>
      </c>
      <c r="J740" s="141"/>
      <c r="K740" s="141"/>
      <c r="L740" s="141" t="s">
        <v>260</v>
      </c>
      <c r="M740" s="141"/>
      <c r="N740" s="141"/>
      <c r="O740" s="141"/>
      <c r="P740" s="141"/>
      <c r="R740" s="143" t="s">
        <v>794</v>
      </c>
      <c r="S740" s="143"/>
      <c r="T740" s="143"/>
      <c r="U740" s="142">
        <v>99.88</v>
      </c>
    </row>
    <row r="741" spans="1:21" x14ac:dyDescent="0.25">
      <c r="R741" s="143"/>
      <c r="S741" s="143"/>
      <c r="T741" s="143"/>
    </row>
    <row r="742" spans="1:21" x14ac:dyDescent="0.25">
      <c r="B742" s="140" t="s">
        <v>263</v>
      </c>
      <c r="C742" s="140"/>
      <c r="D742" s="140"/>
      <c r="E742" s="140"/>
      <c r="F742" s="140"/>
      <c r="G742" s="140"/>
      <c r="H742" s="140"/>
      <c r="I742" s="141" t="s">
        <v>795</v>
      </c>
      <c r="J742" s="141"/>
      <c r="K742" s="141"/>
      <c r="L742" s="141" t="s">
        <v>240</v>
      </c>
      <c r="M742" s="141"/>
      <c r="N742" s="141"/>
      <c r="O742" s="141"/>
      <c r="P742" s="141"/>
      <c r="R742" s="141" t="s">
        <v>788</v>
      </c>
      <c r="S742" s="141"/>
      <c r="T742" s="141"/>
      <c r="U742" s="142">
        <v>49.5</v>
      </c>
    </row>
    <row r="743" spans="1:21" x14ac:dyDescent="0.25">
      <c r="B743" s="140" t="s">
        <v>233</v>
      </c>
      <c r="C743" s="140"/>
      <c r="D743" s="140"/>
      <c r="E743" s="140"/>
      <c r="F743" s="140"/>
      <c r="G743" s="140"/>
      <c r="H743" s="140"/>
      <c r="I743" s="141" t="s">
        <v>407</v>
      </c>
      <c r="J743" s="141"/>
      <c r="K743" s="141"/>
      <c r="L743" s="141" t="s">
        <v>248</v>
      </c>
      <c r="M743" s="141"/>
      <c r="N743" s="141"/>
      <c r="O743" s="141"/>
      <c r="P743" s="141"/>
      <c r="R743" s="141" t="s">
        <v>796</v>
      </c>
      <c r="S743" s="141"/>
      <c r="T743" s="141"/>
      <c r="U743" s="142">
        <v>757.11</v>
      </c>
    </row>
    <row r="744" spans="1:21" ht="6" customHeight="1" x14ac:dyDescent="0.25"/>
    <row r="745" spans="1:21" x14ac:dyDescent="0.25">
      <c r="D745" s="144" t="s">
        <v>2</v>
      </c>
      <c r="F745" s="144" t="s">
        <v>2</v>
      </c>
      <c r="H745" s="144" t="s">
        <v>2</v>
      </c>
      <c r="O745" s="145" t="s">
        <v>785</v>
      </c>
      <c r="P745" s="145"/>
      <c r="Q745" s="145"/>
      <c r="R745" s="145"/>
      <c r="S745" s="145"/>
      <c r="U745" s="146">
        <v>2295.9</v>
      </c>
    </row>
    <row r="746" spans="1:21" x14ac:dyDescent="0.25">
      <c r="A746" s="139" t="s">
        <v>797</v>
      </c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</row>
    <row r="747" spans="1:21" ht="6" customHeight="1" x14ac:dyDescent="0.25"/>
    <row r="748" spans="1:21" x14ac:dyDescent="0.25">
      <c r="B748" s="140" t="s">
        <v>223</v>
      </c>
      <c r="C748" s="140"/>
      <c r="D748" s="140"/>
      <c r="E748" s="140"/>
      <c r="F748" s="140"/>
      <c r="G748" s="140"/>
      <c r="H748" s="140"/>
      <c r="I748" s="141" t="s">
        <v>798</v>
      </c>
      <c r="J748" s="141"/>
      <c r="K748" s="141"/>
      <c r="L748" s="141" t="s">
        <v>260</v>
      </c>
      <c r="M748" s="141"/>
      <c r="N748" s="141"/>
      <c r="O748" s="141"/>
      <c r="P748" s="141"/>
      <c r="R748" s="141" t="s">
        <v>799</v>
      </c>
      <c r="S748" s="141"/>
      <c r="T748" s="141"/>
      <c r="U748" s="142">
        <v>41.94</v>
      </c>
    </row>
    <row r="749" spans="1:21" x14ac:dyDescent="0.25">
      <c r="B749" s="140" t="s">
        <v>656</v>
      </c>
      <c r="C749" s="140"/>
      <c r="D749" s="140"/>
      <c r="E749" s="140"/>
      <c r="F749" s="140"/>
      <c r="G749" s="140"/>
      <c r="H749" s="140"/>
      <c r="I749" s="141" t="s">
        <v>800</v>
      </c>
      <c r="J749" s="141"/>
      <c r="K749" s="141"/>
      <c r="L749" s="141" t="s">
        <v>801</v>
      </c>
      <c r="M749" s="141"/>
      <c r="N749" s="141"/>
      <c r="O749" s="141"/>
      <c r="P749" s="141"/>
      <c r="R749" s="143" t="s">
        <v>802</v>
      </c>
      <c r="S749" s="143"/>
      <c r="T749" s="143"/>
      <c r="U749" s="142">
        <v>129.5</v>
      </c>
    </row>
    <row r="750" spans="1:21" x14ac:dyDescent="0.25">
      <c r="R750" s="143"/>
      <c r="S750" s="143"/>
      <c r="T750" s="143"/>
    </row>
    <row r="751" spans="1:21" x14ac:dyDescent="0.25">
      <c r="B751" s="140" t="s">
        <v>310</v>
      </c>
      <c r="C751" s="140"/>
      <c r="D751" s="140"/>
      <c r="E751" s="140"/>
      <c r="F751" s="140"/>
      <c r="G751" s="140"/>
      <c r="H751" s="140"/>
      <c r="I751" s="141" t="s">
        <v>251</v>
      </c>
      <c r="J751" s="141"/>
      <c r="K751" s="141"/>
      <c r="L751" s="141" t="s">
        <v>240</v>
      </c>
      <c r="M751" s="141"/>
      <c r="N751" s="141"/>
      <c r="O751" s="141"/>
      <c r="P751" s="141"/>
      <c r="R751" s="141" t="s">
        <v>803</v>
      </c>
      <c r="S751" s="141"/>
      <c r="T751" s="141"/>
      <c r="U751" s="142">
        <v>131.19999999999999</v>
      </c>
    </row>
    <row r="752" spans="1:21" ht="6" customHeight="1" x14ac:dyDescent="0.25"/>
    <row r="753" spans="1:21" x14ac:dyDescent="0.25">
      <c r="D753" s="144" t="s">
        <v>2</v>
      </c>
      <c r="F753" s="144" t="s">
        <v>2</v>
      </c>
      <c r="H753" s="144" t="s">
        <v>2</v>
      </c>
      <c r="O753" s="145" t="s">
        <v>797</v>
      </c>
      <c r="P753" s="145"/>
      <c r="Q753" s="145"/>
      <c r="R753" s="145"/>
      <c r="S753" s="145"/>
      <c r="U753" s="146">
        <v>302.64</v>
      </c>
    </row>
    <row r="754" spans="1:21" x14ac:dyDescent="0.25">
      <c r="A754" s="139" t="s">
        <v>804</v>
      </c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</row>
    <row r="755" spans="1:21" ht="6" customHeight="1" x14ac:dyDescent="0.25"/>
    <row r="756" spans="1:21" x14ac:dyDescent="0.25">
      <c r="B756" s="140" t="s">
        <v>258</v>
      </c>
      <c r="C756" s="140"/>
      <c r="D756" s="140"/>
      <c r="E756" s="140"/>
      <c r="F756" s="140"/>
      <c r="G756" s="140"/>
      <c r="H756" s="140"/>
      <c r="I756" s="141" t="s">
        <v>805</v>
      </c>
      <c r="J756" s="141"/>
      <c r="K756" s="141"/>
      <c r="L756" s="141" t="s">
        <v>301</v>
      </c>
      <c r="M756" s="141"/>
      <c r="N756" s="141"/>
      <c r="O756" s="141"/>
      <c r="P756" s="141"/>
      <c r="R756" s="143" t="s">
        <v>806</v>
      </c>
      <c r="S756" s="143"/>
      <c r="T756" s="143"/>
      <c r="U756" s="142">
        <v>188.94</v>
      </c>
    </row>
    <row r="757" spans="1:21" x14ac:dyDescent="0.25">
      <c r="R757" s="143"/>
      <c r="S757" s="143"/>
      <c r="T757" s="143"/>
    </row>
    <row r="758" spans="1:21" x14ac:dyDescent="0.25">
      <c r="B758" s="140" t="s">
        <v>263</v>
      </c>
      <c r="C758" s="140"/>
      <c r="D758" s="140"/>
      <c r="E758" s="140"/>
      <c r="F758" s="140"/>
      <c r="G758" s="140"/>
      <c r="H758" s="140"/>
      <c r="I758" s="141" t="s">
        <v>807</v>
      </c>
      <c r="J758" s="141"/>
      <c r="K758" s="141"/>
      <c r="L758" s="141" t="s">
        <v>225</v>
      </c>
      <c r="M758" s="141"/>
      <c r="N758" s="141"/>
      <c r="O758" s="141"/>
      <c r="P758" s="141"/>
      <c r="R758" s="143" t="s">
        <v>808</v>
      </c>
      <c r="S758" s="143"/>
      <c r="T758" s="143"/>
      <c r="U758" s="142">
        <v>91.2</v>
      </c>
    </row>
    <row r="759" spans="1:21" x14ac:dyDescent="0.25">
      <c r="R759" s="143"/>
      <c r="S759" s="143"/>
      <c r="T759" s="143"/>
    </row>
    <row r="760" spans="1:21" x14ac:dyDescent="0.25">
      <c r="B760" s="140" t="s">
        <v>268</v>
      </c>
      <c r="C760" s="140"/>
      <c r="D760" s="140"/>
      <c r="E760" s="140"/>
      <c r="F760" s="140"/>
      <c r="G760" s="140"/>
      <c r="H760" s="140"/>
      <c r="I760" s="141" t="s">
        <v>259</v>
      </c>
      <c r="J760" s="141"/>
      <c r="K760" s="141"/>
      <c r="L760" s="141" t="s">
        <v>260</v>
      </c>
      <c r="M760" s="141"/>
      <c r="N760" s="141"/>
      <c r="O760" s="141"/>
      <c r="P760" s="141"/>
      <c r="R760" s="141" t="s">
        <v>809</v>
      </c>
      <c r="S760" s="141"/>
      <c r="T760" s="141"/>
      <c r="U760" s="142">
        <v>592.09</v>
      </c>
    </row>
    <row r="761" spans="1:21" x14ac:dyDescent="0.25">
      <c r="B761" s="140" t="s">
        <v>310</v>
      </c>
      <c r="C761" s="140"/>
      <c r="D761" s="140"/>
      <c r="E761" s="140"/>
      <c r="F761" s="140"/>
      <c r="G761" s="140"/>
      <c r="H761" s="140"/>
      <c r="I761" s="141" t="s">
        <v>259</v>
      </c>
      <c r="J761" s="141"/>
      <c r="K761" s="141"/>
      <c r="L761" s="141" t="s">
        <v>260</v>
      </c>
      <c r="M761" s="141"/>
      <c r="N761" s="141"/>
      <c r="O761" s="141"/>
      <c r="P761" s="141"/>
      <c r="R761" s="143" t="s">
        <v>810</v>
      </c>
      <c r="S761" s="143"/>
      <c r="T761" s="143"/>
      <c r="U761" s="142">
        <v>70.150000000000006</v>
      </c>
    </row>
    <row r="762" spans="1:21" x14ac:dyDescent="0.25">
      <c r="R762" s="143"/>
      <c r="S762" s="143"/>
      <c r="T762" s="143"/>
    </row>
    <row r="763" spans="1:21" x14ac:dyDescent="0.25">
      <c r="B763" s="140" t="s">
        <v>273</v>
      </c>
      <c r="C763" s="140"/>
      <c r="D763" s="140"/>
      <c r="E763" s="140"/>
      <c r="F763" s="140"/>
      <c r="G763" s="140"/>
      <c r="H763" s="140"/>
      <c r="I763" s="141" t="s">
        <v>685</v>
      </c>
      <c r="J763" s="141"/>
      <c r="K763" s="141"/>
      <c r="L763" s="141" t="s">
        <v>260</v>
      </c>
      <c r="M763" s="141"/>
      <c r="N763" s="141"/>
      <c r="O763" s="141"/>
      <c r="P763" s="141"/>
      <c r="R763" s="141" t="s">
        <v>811</v>
      </c>
      <c r="S763" s="141"/>
      <c r="T763" s="141"/>
      <c r="U763" s="142">
        <v>11.99</v>
      </c>
    </row>
    <row r="764" spans="1:21" x14ac:dyDescent="0.25">
      <c r="B764" s="140" t="s">
        <v>273</v>
      </c>
      <c r="C764" s="140"/>
      <c r="D764" s="140"/>
      <c r="E764" s="140"/>
      <c r="F764" s="140"/>
      <c r="G764" s="140"/>
      <c r="H764" s="140"/>
      <c r="I764" s="141" t="s">
        <v>812</v>
      </c>
      <c r="J764" s="141"/>
      <c r="K764" s="141"/>
      <c r="L764" s="141" t="s">
        <v>260</v>
      </c>
      <c r="M764" s="141"/>
      <c r="N764" s="141"/>
      <c r="O764" s="141"/>
      <c r="P764" s="141"/>
      <c r="R764" s="141" t="s">
        <v>813</v>
      </c>
      <c r="S764" s="141"/>
      <c r="T764" s="141"/>
      <c r="U764" s="142">
        <v>10.86</v>
      </c>
    </row>
    <row r="765" spans="1:21" ht="6" customHeight="1" x14ac:dyDescent="0.25"/>
    <row r="766" spans="1:21" x14ac:dyDescent="0.25">
      <c r="D766" s="144" t="s">
        <v>2</v>
      </c>
      <c r="F766" s="144" t="s">
        <v>2</v>
      </c>
      <c r="H766" s="144" t="s">
        <v>2</v>
      </c>
      <c r="O766" s="145" t="s">
        <v>804</v>
      </c>
      <c r="P766" s="145"/>
      <c r="Q766" s="145"/>
      <c r="R766" s="145"/>
      <c r="S766" s="145"/>
      <c r="U766" s="146">
        <v>965.23</v>
      </c>
    </row>
    <row r="767" spans="1:21" ht="66" customHeight="1" x14ac:dyDescent="0.25"/>
    <row r="768" spans="1:21" ht="11.25" customHeight="1" x14ac:dyDescent="0.25"/>
    <row r="769" spans="1:22" ht="13.5" customHeight="1" x14ac:dyDescent="0.25">
      <c r="A769" s="143" t="s">
        <v>295</v>
      </c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P769" s="147" t="s">
        <v>814</v>
      </c>
      <c r="Q769" s="147"/>
      <c r="R769" s="147"/>
      <c r="S769" s="147"/>
      <c r="T769" s="147"/>
      <c r="U769" s="147"/>
      <c r="V769" s="147"/>
    </row>
    <row r="770" spans="1:22" ht="20.25" customHeight="1" x14ac:dyDescent="0.25">
      <c r="A770" s="148" t="s">
        <v>297</v>
      </c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</row>
    <row r="771" spans="1:22" ht="7.5" customHeight="1" x14ac:dyDescent="0.25"/>
    <row r="772" spans="1:22" x14ac:dyDescent="0.25">
      <c r="A772" s="139" t="s">
        <v>815</v>
      </c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</row>
    <row r="773" spans="1:22" ht="6" customHeight="1" x14ac:dyDescent="0.25"/>
    <row r="774" spans="1:22" x14ac:dyDescent="0.25">
      <c r="B774" s="140" t="s">
        <v>656</v>
      </c>
      <c r="C774" s="140"/>
      <c r="D774" s="140"/>
      <c r="E774" s="140"/>
      <c r="F774" s="140"/>
      <c r="G774" s="140"/>
      <c r="H774" s="140"/>
      <c r="I774" s="141" t="s">
        <v>772</v>
      </c>
      <c r="J774" s="141"/>
      <c r="K774" s="141"/>
      <c r="L774" s="141" t="s">
        <v>248</v>
      </c>
      <c r="M774" s="141"/>
      <c r="N774" s="141"/>
      <c r="O774" s="141"/>
      <c r="P774" s="141"/>
      <c r="R774" s="141" t="s">
        <v>816</v>
      </c>
      <c r="S774" s="141"/>
      <c r="T774" s="141"/>
      <c r="U774" s="142">
        <v>4</v>
      </c>
    </row>
    <row r="775" spans="1:22" x14ac:dyDescent="0.25">
      <c r="B775" s="140" t="s">
        <v>656</v>
      </c>
      <c r="C775" s="140"/>
      <c r="D775" s="140"/>
      <c r="E775" s="140"/>
      <c r="F775" s="140"/>
      <c r="G775" s="140"/>
      <c r="H775" s="140"/>
      <c r="I775" s="141" t="s">
        <v>417</v>
      </c>
      <c r="J775" s="141"/>
      <c r="K775" s="141"/>
      <c r="L775" s="141" t="s">
        <v>248</v>
      </c>
      <c r="M775" s="141"/>
      <c r="N775" s="141"/>
      <c r="O775" s="141"/>
      <c r="P775" s="141"/>
      <c r="R775" s="141" t="s">
        <v>817</v>
      </c>
      <c r="S775" s="141"/>
      <c r="T775" s="141"/>
      <c r="U775" s="142">
        <v>28.08</v>
      </c>
    </row>
    <row r="776" spans="1:22" x14ac:dyDescent="0.25">
      <c r="B776" s="140" t="s">
        <v>262</v>
      </c>
      <c r="C776" s="140"/>
      <c r="D776" s="140"/>
      <c r="E776" s="140"/>
      <c r="F776" s="140"/>
      <c r="G776" s="140"/>
      <c r="H776" s="140"/>
      <c r="I776" s="141" t="s">
        <v>791</v>
      </c>
      <c r="J776" s="141"/>
      <c r="K776" s="141"/>
      <c r="L776" s="141" t="s">
        <v>344</v>
      </c>
      <c r="M776" s="141"/>
      <c r="N776" s="141"/>
      <c r="O776" s="141"/>
      <c r="P776" s="141"/>
      <c r="R776" s="141" t="s">
        <v>818</v>
      </c>
      <c r="S776" s="141"/>
      <c r="T776" s="141"/>
      <c r="U776" s="142">
        <v>450</v>
      </c>
    </row>
    <row r="777" spans="1:22" x14ac:dyDescent="0.25">
      <c r="B777" s="140" t="s">
        <v>290</v>
      </c>
      <c r="C777" s="140"/>
      <c r="D777" s="140"/>
      <c r="E777" s="140"/>
      <c r="F777" s="140"/>
      <c r="G777" s="140"/>
      <c r="H777" s="140"/>
      <c r="I777" s="141" t="s">
        <v>819</v>
      </c>
      <c r="J777" s="141"/>
      <c r="K777" s="141"/>
      <c r="L777" s="141" t="s">
        <v>260</v>
      </c>
      <c r="M777" s="141"/>
      <c r="N777" s="141"/>
      <c r="O777" s="141"/>
      <c r="P777" s="141"/>
      <c r="R777" s="141" t="s">
        <v>820</v>
      </c>
      <c r="S777" s="141"/>
      <c r="T777" s="141"/>
      <c r="U777" s="142">
        <v>25.98</v>
      </c>
    </row>
    <row r="778" spans="1:22" x14ac:dyDescent="0.25">
      <c r="B778" s="140" t="s">
        <v>233</v>
      </c>
      <c r="C778" s="140"/>
      <c r="D778" s="140"/>
      <c r="E778" s="140"/>
      <c r="F778" s="140"/>
      <c r="G778" s="140"/>
      <c r="H778" s="140"/>
      <c r="I778" s="141" t="s">
        <v>821</v>
      </c>
      <c r="J778" s="141"/>
      <c r="K778" s="141"/>
      <c r="L778" s="141" t="s">
        <v>248</v>
      </c>
      <c r="M778" s="141"/>
      <c r="N778" s="141"/>
      <c r="O778" s="141"/>
      <c r="P778" s="141"/>
      <c r="R778" s="143" t="s">
        <v>822</v>
      </c>
      <c r="S778" s="143"/>
      <c r="T778" s="143"/>
      <c r="U778" s="142">
        <v>127.79</v>
      </c>
    </row>
    <row r="779" spans="1:22" x14ac:dyDescent="0.25">
      <c r="R779" s="143"/>
      <c r="S779" s="143"/>
      <c r="T779" s="143"/>
    </row>
    <row r="780" spans="1:22" ht="6" customHeight="1" x14ac:dyDescent="0.25"/>
    <row r="781" spans="1:22" x14ac:dyDescent="0.25">
      <c r="D781" s="144" t="s">
        <v>2</v>
      </c>
      <c r="F781" s="144" t="s">
        <v>2</v>
      </c>
      <c r="H781" s="144" t="s">
        <v>2</v>
      </c>
      <c r="O781" s="145" t="s">
        <v>815</v>
      </c>
      <c r="P781" s="145"/>
      <c r="Q781" s="145"/>
      <c r="R781" s="145"/>
      <c r="S781" s="145"/>
      <c r="U781" s="146">
        <v>635.85</v>
      </c>
    </row>
    <row r="782" spans="1:22" x14ac:dyDescent="0.25">
      <c r="A782" s="139" t="s">
        <v>823</v>
      </c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</row>
    <row r="783" spans="1:22" ht="6" customHeight="1" x14ac:dyDescent="0.25"/>
    <row r="784" spans="1:22" x14ac:dyDescent="0.25">
      <c r="B784" s="140" t="s">
        <v>250</v>
      </c>
      <c r="C784" s="140"/>
      <c r="D784" s="140"/>
      <c r="E784" s="140"/>
      <c r="F784" s="140"/>
      <c r="G784" s="140"/>
      <c r="H784" s="140"/>
      <c r="I784" s="141" t="s">
        <v>824</v>
      </c>
      <c r="J784" s="141"/>
      <c r="K784" s="141"/>
      <c r="L784" s="141" t="s">
        <v>260</v>
      </c>
      <c r="M784" s="141"/>
      <c r="N784" s="141"/>
      <c r="O784" s="141"/>
      <c r="P784" s="141"/>
      <c r="R784" s="143" t="s">
        <v>825</v>
      </c>
      <c r="S784" s="143"/>
      <c r="T784" s="143"/>
      <c r="U784" s="142">
        <v>35.44</v>
      </c>
    </row>
    <row r="785" spans="2:21" x14ac:dyDescent="0.25">
      <c r="R785" s="143"/>
      <c r="S785" s="143"/>
      <c r="T785" s="143"/>
    </row>
    <row r="786" spans="2:21" x14ac:dyDescent="0.25">
      <c r="B786" s="140" t="s">
        <v>250</v>
      </c>
      <c r="C786" s="140"/>
      <c r="D786" s="140"/>
      <c r="E786" s="140"/>
      <c r="F786" s="140"/>
      <c r="G786" s="140"/>
      <c r="H786" s="140"/>
      <c r="I786" s="141" t="s">
        <v>824</v>
      </c>
      <c r="J786" s="141"/>
      <c r="K786" s="141"/>
      <c r="L786" s="141" t="s">
        <v>355</v>
      </c>
      <c r="M786" s="141"/>
      <c r="N786" s="141"/>
      <c r="O786" s="141"/>
      <c r="P786" s="141"/>
      <c r="R786" s="143" t="s">
        <v>826</v>
      </c>
      <c r="S786" s="143"/>
      <c r="T786" s="143"/>
      <c r="U786" s="142">
        <v>239.37</v>
      </c>
    </row>
    <row r="787" spans="2:21" x14ac:dyDescent="0.25">
      <c r="R787" s="143"/>
      <c r="S787" s="143"/>
      <c r="T787" s="143"/>
    </row>
    <row r="788" spans="2:21" x14ac:dyDescent="0.25">
      <c r="R788" s="143"/>
      <c r="S788" s="143"/>
      <c r="T788" s="143"/>
    </row>
    <row r="789" spans="2:21" x14ac:dyDescent="0.25">
      <c r="B789" s="140" t="s">
        <v>250</v>
      </c>
      <c r="C789" s="140"/>
      <c r="D789" s="140"/>
      <c r="E789" s="140"/>
      <c r="F789" s="140"/>
      <c r="G789" s="140"/>
      <c r="H789" s="140"/>
      <c r="I789" s="141" t="s">
        <v>827</v>
      </c>
      <c r="J789" s="141"/>
      <c r="K789" s="141"/>
      <c r="L789" s="141" t="s">
        <v>301</v>
      </c>
      <c r="M789" s="141"/>
      <c r="N789" s="141"/>
      <c r="O789" s="141"/>
      <c r="P789" s="141"/>
      <c r="R789" s="143" t="s">
        <v>828</v>
      </c>
      <c r="S789" s="143"/>
      <c r="T789" s="143"/>
      <c r="U789" s="142">
        <v>40.770000000000003</v>
      </c>
    </row>
    <row r="790" spans="2:21" x14ac:dyDescent="0.25">
      <c r="R790" s="143"/>
      <c r="S790" s="143"/>
      <c r="T790" s="143"/>
    </row>
    <row r="791" spans="2:21" x14ac:dyDescent="0.25">
      <c r="B791" s="140" t="s">
        <v>299</v>
      </c>
      <c r="C791" s="140"/>
      <c r="D791" s="140"/>
      <c r="E791" s="140"/>
      <c r="F791" s="140"/>
      <c r="G791" s="140"/>
      <c r="H791" s="140"/>
      <c r="I791" s="141" t="s">
        <v>829</v>
      </c>
      <c r="J791" s="141"/>
      <c r="K791" s="141"/>
      <c r="L791" s="141" t="s">
        <v>260</v>
      </c>
      <c r="M791" s="141"/>
      <c r="N791" s="141"/>
      <c r="O791" s="141"/>
      <c r="P791" s="141"/>
      <c r="R791" s="143" t="s">
        <v>830</v>
      </c>
      <c r="S791" s="143"/>
      <c r="T791" s="143"/>
      <c r="U791" s="142">
        <v>173.14</v>
      </c>
    </row>
    <row r="792" spans="2:21" x14ac:dyDescent="0.25">
      <c r="R792" s="143"/>
      <c r="S792" s="143"/>
      <c r="T792" s="143"/>
    </row>
    <row r="793" spans="2:21" x14ac:dyDescent="0.25">
      <c r="B793" s="140" t="s">
        <v>299</v>
      </c>
      <c r="C793" s="140"/>
      <c r="D793" s="140"/>
      <c r="E793" s="140"/>
      <c r="F793" s="140"/>
      <c r="G793" s="140"/>
      <c r="H793" s="140"/>
      <c r="I793" s="141" t="s">
        <v>831</v>
      </c>
      <c r="J793" s="141"/>
      <c r="K793" s="141"/>
      <c r="L793" s="141" t="s">
        <v>355</v>
      </c>
      <c r="M793" s="141"/>
      <c r="N793" s="141"/>
      <c r="O793" s="141"/>
      <c r="P793" s="141"/>
      <c r="R793" s="143" t="s">
        <v>832</v>
      </c>
      <c r="S793" s="143"/>
      <c r="T793" s="143"/>
      <c r="U793" s="142">
        <v>168.9</v>
      </c>
    </row>
    <row r="794" spans="2:21" x14ac:dyDescent="0.25">
      <c r="R794" s="143"/>
      <c r="S794" s="143"/>
      <c r="T794" s="143"/>
    </row>
    <row r="795" spans="2:21" x14ac:dyDescent="0.25">
      <c r="B795" s="140" t="s">
        <v>223</v>
      </c>
      <c r="C795" s="140"/>
      <c r="D795" s="140"/>
      <c r="E795" s="140"/>
      <c r="F795" s="140"/>
      <c r="G795" s="140"/>
      <c r="H795" s="140"/>
      <c r="I795" s="141" t="s">
        <v>833</v>
      </c>
      <c r="J795" s="141"/>
      <c r="K795" s="141"/>
      <c r="L795" s="141" t="s">
        <v>248</v>
      </c>
      <c r="M795" s="141"/>
      <c r="N795" s="141"/>
      <c r="O795" s="141"/>
      <c r="P795" s="141"/>
      <c r="R795" s="141" t="s">
        <v>834</v>
      </c>
      <c r="S795" s="141"/>
      <c r="T795" s="141"/>
      <c r="U795" s="142">
        <v>63</v>
      </c>
    </row>
    <row r="796" spans="2:21" x14ac:dyDescent="0.25">
      <c r="B796" s="140" t="s">
        <v>258</v>
      </c>
      <c r="C796" s="140"/>
      <c r="D796" s="140"/>
      <c r="E796" s="140"/>
      <c r="F796" s="140"/>
      <c r="G796" s="140"/>
      <c r="H796" s="140"/>
      <c r="I796" s="141" t="s">
        <v>791</v>
      </c>
      <c r="J796" s="141"/>
      <c r="K796" s="141"/>
      <c r="L796" s="141" t="s">
        <v>221</v>
      </c>
      <c r="M796" s="141"/>
      <c r="N796" s="141"/>
      <c r="O796" s="141"/>
      <c r="P796" s="141"/>
      <c r="R796" s="141" t="s">
        <v>835</v>
      </c>
      <c r="S796" s="141"/>
      <c r="T796" s="141"/>
      <c r="U796" s="142">
        <v>450</v>
      </c>
    </row>
    <row r="797" spans="2:21" x14ac:dyDescent="0.25">
      <c r="B797" s="140" t="s">
        <v>258</v>
      </c>
      <c r="C797" s="140"/>
      <c r="D797" s="140"/>
      <c r="E797" s="140"/>
      <c r="F797" s="140"/>
      <c r="G797" s="140"/>
      <c r="H797" s="140"/>
      <c r="I797" s="141" t="s">
        <v>791</v>
      </c>
      <c r="J797" s="141"/>
      <c r="K797" s="141"/>
      <c r="L797" s="141" t="s">
        <v>221</v>
      </c>
      <c r="M797" s="141"/>
      <c r="N797" s="141"/>
      <c r="O797" s="141"/>
      <c r="P797" s="141"/>
      <c r="R797" s="143" t="s">
        <v>836</v>
      </c>
      <c r="S797" s="143"/>
      <c r="T797" s="143"/>
      <c r="U797" s="142">
        <v>450</v>
      </c>
    </row>
    <row r="798" spans="2:21" x14ac:dyDescent="0.25">
      <c r="R798" s="143"/>
      <c r="S798" s="143"/>
      <c r="T798" s="143"/>
    </row>
    <row r="799" spans="2:21" x14ac:dyDescent="0.25">
      <c r="B799" s="140" t="s">
        <v>305</v>
      </c>
      <c r="C799" s="140"/>
      <c r="D799" s="140"/>
      <c r="E799" s="140"/>
      <c r="F799" s="140"/>
      <c r="G799" s="140"/>
      <c r="H799" s="140"/>
      <c r="I799" s="141" t="s">
        <v>837</v>
      </c>
      <c r="J799" s="141"/>
      <c r="K799" s="141"/>
      <c r="L799" s="141" t="s">
        <v>355</v>
      </c>
      <c r="M799" s="141"/>
      <c r="N799" s="141"/>
      <c r="O799" s="141"/>
      <c r="P799" s="141"/>
      <c r="R799" s="141" t="s">
        <v>838</v>
      </c>
      <c r="S799" s="141"/>
      <c r="T799" s="141"/>
      <c r="U799" s="142">
        <v>799.5</v>
      </c>
    </row>
    <row r="800" spans="2:21" x14ac:dyDescent="0.25">
      <c r="B800" s="140" t="s">
        <v>305</v>
      </c>
      <c r="C800" s="140"/>
      <c r="D800" s="140"/>
      <c r="E800" s="140"/>
      <c r="F800" s="140"/>
      <c r="G800" s="140"/>
      <c r="H800" s="140"/>
      <c r="I800" s="141" t="s">
        <v>837</v>
      </c>
      <c r="J800" s="141"/>
      <c r="K800" s="141"/>
      <c r="L800" s="141" t="s">
        <v>301</v>
      </c>
      <c r="M800" s="141"/>
      <c r="N800" s="141"/>
      <c r="O800" s="141"/>
      <c r="P800" s="141"/>
      <c r="R800" s="141" t="s">
        <v>839</v>
      </c>
      <c r="S800" s="141"/>
      <c r="T800" s="141"/>
      <c r="U800" s="142">
        <v>39.090000000000003</v>
      </c>
    </row>
    <row r="801" spans="1:21" x14ac:dyDescent="0.25">
      <c r="B801" s="140" t="s">
        <v>263</v>
      </c>
      <c r="C801" s="140"/>
      <c r="D801" s="140"/>
      <c r="E801" s="140"/>
      <c r="F801" s="140"/>
      <c r="G801" s="140"/>
      <c r="H801" s="140"/>
      <c r="I801" s="141" t="s">
        <v>840</v>
      </c>
      <c r="J801" s="141"/>
      <c r="K801" s="141"/>
      <c r="L801" s="141" t="s">
        <v>248</v>
      </c>
      <c r="M801" s="141"/>
      <c r="N801" s="141"/>
      <c r="O801" s="141"/>
      <c r="P801" s="141"/>
      <c r="R801" s="141" t="s">
        <v>841</v>
      </c>
      <c r="S801" s="141"/>
      <c r="T801" s="141"/>
      <c r="U801" s="142">
        <v>99</v>
      </c>
    </row>
    <row r="802" spans="1:21" x14ac:dyDescent="0.25">
      <c r="B802" s="140" t="s">
        <v>338</v>
      </c>
      <c r="C802" s="140"/>
      <c r="D802" s="140"/>
      <c r="E802" s="140"/>
      <c r="F802" s="140"/>
      <c r="G802" s="140"/>
      <c r="H802" s="140"/>
      <c r="I802" s="141" t="s">
        <v>842</v>
      </c>
      <c r="J802" s="141"/>
      <c r="K802" s="141"/>
      <c r="L802" s="141" t="s">
        <v>248</v>
      </c>
      <c r="M802" s="141"/>
      <c r="N802" s="141"/>
      <c r="O802" s="141"/>
      <c r="P802" s="141"/>
      <c r="R802" s="141" t="s">
        <v>841</v>
      </c>
      <c r="S802" s="141"/>
      <c r="T802" s="141"/>
      <c r="U802" s="142">
        <v>54.99</v>
      </c>
    </row>
    <row r="803" spans="1:21" x14ac:dyDescent="0.25">
      <c r="B803" s="140" t="s">
        <v>270</v>
      </c>
      <c r="C803" s="140"/>
      <c r="D803" s="140"/>
      <c r="E803" s="140"/>
      <c r="F803" s="140"/>
      <c r="G803" s="140"/>
      <c r="H803" s="140"/>
      <c r="I803" s="141" t="s">
        <v>843</v>
      </c>
      <c r="J803" s="141"/>
      <c r="K803" s="141"/>
      <c r="L803" s="141" t="s">
        <v>260</v>
      </c>
      <c r="M803" s="141"/>
      <c r="N803" s="141"/>
      <c r="O803" s="141"/>
      <c r="P803" s="141"/>
      <c r="R803" s="143" t="s">
        <v>844</v>
      </c>
      <c r="S803" s="143"/>
      <c r="T803" s="143"/>
      <c r="U803" s="142">
        <v>67.98</v>
      </c>
    </row>
    <row r="804" spans="1:21" x14ac:dyDescent="0.25">
      <c r="R804" s="143"/>
      <c r="S804" s="143"/>
      <c r="T804" s="143"/>
    </row>
    <row r="805" spans="1:21" x14ac:dyDescent="0.25">
      <c r="B805" s="140" t="s">
        <v>270</v>
      </c>
      <c r="C805" s="140"/>
      <c r="D805" s="140"/>
      <c r="E805" s="140"/>
      <c r="F805" s="140"/>
      <c r="G805" s="140"/>
      <c r="H805" s="140"/>
      <c r="I805" s="141" t="s">
        <v>845</v>
      </c>
      <c r="J805" s="141"/>
      <c r="K805" s="141"/>
      <c r="L805" s="141" t="s">
        <v>260</v>
      </c>
      <c r="M805" s="141"/>
      <c r="N805" s="141"/>
      <c r="O805" s="141"/>
      <c r="P805" s="141"/>
      <c r="R805" s="143" t="s">
        <v>846</v>
      </c>
      <c r="S805" s="143"/>
      <c r="T805" s="143"/>
      <c r="U805" s="142">
        <v>24.41</v>
      </c>
    </row>
    <row r="806" spans="1:21" x14ac:dyDescent="0.25">
      <c r="R806" s="143"/>
      <c r="S806" s="143"/>
      <c r="T806" s="143"/>
    </row>
    <row r="807" spans="1:21" x14ac:dyDescent="0.25">
      <c r="B807" s="140" t="s">
        <v>235</v>
      </c>
      <c r="C807" s="140"/>
      <c r="D807" s="140"/>
      <c r="E807" s="140"/>
      <c r="F807" s="140"/>
      <c r="G807" s="140"/>
      <c r="H807" s="140"/>
      <c r="I807" s="141" t="s">
        <v>847</v>
      </c>
      <c r="J807" s="141"/>
      <c r="K807" s="141"/>
      <c r="L807" s="141" t="s">
        <v>260</v>
      </c>
      <c r="M807" s="141"/>
      <c r="N807" s="141"/>
      <c r="O807" s="141"/>
      <c r="P807" s="141"/>
      <c r="R807" s="143" t="s">
        <v>848</v>
      </c>
      <c r="S807" s="143"/>
      <c r="T807" s="143"/>
      <c r="U807" s="142">
        <v>46.18</v>
      </c>
    </row>
    <row r="808" spans="1:21" x14ac:dyDescent="0.25">
      <c r="R808" s="143"/>
      <c r="S808" s="143"/>
      <c r="T808" s="143"/>
    </row>
    <row r="809" spans="1:21" x14ac:dyDescent="0.25">
      <c r="B809" s="140" t="s">
        <v>242</v>
      </c>
      <c r="C809" s="140"/>
      <c r="D809" s="140"/>
      <c r="E809" s="140"/>
      <c r="F809" s="140"/>
      <c r="G809" s="140"/>
      <c r="H809" s="140"/>
      <c r="I809" s="141" t="s">
        <v>849</v>
      </c>
      <c r="J809" s="141"/>
      <c r="K809" s="141"/>
      <c r="L809" s="141" t="s">
        <v>248</v>
      </c>
      <c r="M809" s="141"/>
      <c r="N809" s="141"/>
      <c r="O809" s="141"/>
      <c r="P809" s="141"/>
      <c r="R809" s="141" t="s">
        <v>834</v>
      </c>
      <c r="S809" s="141"/>
      <c r="T809" s="141"/>
      <c r="U809" s="142">
        <v>4.95</v>
      </c>
    </row>
    <row r="810" spans="1:21" ht="6" customHeight="1" x14ac:dyDescent="0.25"/>
    <row r="811" spans="1:21" x14ac:dyDescent="0.25">
      <c r="D811" s="144" t="s">
        <v>2</v>
      </c>
      <c r="F811" s="144" t="s">
        <v>2</v>
      </c>
      <c r="H811" s="144" t="s">
        <v>2</v>
      </c>
      <c r="O811" s="145" t="s">
        <v>823</v>
      </c>
      <c r="P811" s="145"/>
      <c r="Q811" s="145"/>
      <c r="R811" s="145"/>
      <c r="S811" s="145"/>
      <c r="U811" s="146">
        <v>2756.72</v>
      </c>
    </row>
    <row r="812" spans="1:21" x14ac:dyDescent="0.25">
      <c r="A812" s="139" t="s">
        <v>850</v>
      </c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</row>
    <row r="813" spans="1:21" ht="6" customHeight="1" x14ac:dyDescent="0.25"/>
    <row r="814" spans="1:21" x14ac:dyDescent="0.25">
      <c r="B814" s="140" t="s">
        <v>273</v>
      </c>
      <c r="C814" s="140"/>
      <c r="D814" s="140"/>
      <c r="E814" s="140"/>
      <c r="F814" s="140"/>
      <c r="G814" s="140"/>
      <c r="H814" s="140"/>
      <c r="I814" s="141" t="s">
        <v>851</v>
      </c>
      <c r="J814" s="141"/>
      <c r="K814" s="141"/>
      <c r="L814" s="141" t="s">
        <v>301</v>
      </c>
      <c r="M814" s="141"/>
      <c r="N814" s="141"/>
      <c r="O814" s="141"/>
      <c r="P814" s="141"/>
      <c r="R814" s="143" t="s">
        <v>852</v>
      </c>
      <c r="S814" s="143"/>
      <c r="T814" s="143"/>
      <c r="U814" s="142">
        <v>25.95</v>
      </c>
    </row>
    <row r="815" spans="1:21" x14ac:dyDescent="0.25">
      <c r="R815" s="143"/>
      <c r="S815" s="143"/>
      <c r="T815" s="143"/>
    </row>
    <row r="816" spans="1:21" ht="6" customHeight="1" x14ac:dyDescent="0.25"/>
    <row r="817" spans="1:22" x14ac:dyDescent="0.25">
      <c r="D817" s="144" t="s">
        <v>2</v>
      </c>
      <c r="F817" s="144" t="s">
        <v>2</v>
      </c>
      <c r="H817" s="144" t="s">
        <v>2</v>
      </c>
      <c r="O817" s="145" t="s">
        <v>850</v>
      </c>
      <c r="P817" s="145"/>
      <c r="Q817" s="145"/>
      <c r="R817" s="145"/>
      <c r="S817" s="145"/>
      <c r="U817" s="146">
        <v>25.95</v>
      </c>
    </row>
    <row r="818" spans="1:22" ht="180" customHeight="1" x14ac:dyDescent="0.25"/>
    <row r="819" spans="1:22" ht="11.25" customHeight="1" x14ac:dyDescent="0.25"/>
    <row r="820" spans="1:22" ht="13.5" customHeight="1" x14ac:dyDescent="0.25">
      <c r="A820" s="143" t="s">
        <v>295</v>
      </c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P820" s="147" t="s">
        <v>853</v>
      </c>
      <c r="Q820" s="147"/>
      <c r="R820" s="147"/>
      <c r="S820" s="147"/>
      <c r="T820" s="147"/>
      <c r="U820" s="147"/>
      <c r="V820" s="147"/>
    </row>
    <row r="821" spans="1:22" ht="20.25" customHeight="1" x14ac:dyDescent="0.25">
      <c r="A821" s="148" t="s">
        <v>297</v>
      </c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</row>
    <row r="822" spans="1:22" ht="7.5" customHeight="1" x14ac:dyDescent="0.25"/>
    <row r="823" spans="1:22" x14ac:dyDescent="0.25">
      <c r="A823" s="139" t="s">
        <v>854</v>
      </c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</row>
    <row r="824" spans="1:22" ht="6" customHeight="1" x14ac:dyDescent="0.25"/>
    <row r="825" spans="1:22" x14ac:dyDescent="0.25">
      <c r="B825" s="140" t="s">
        <v>250</v>
      </c>
      <c r="C825" s="140"/>
      <c r="D825" s="140"/>
      <c r="E825" s="140"/>
      <c r="F825" s="140"/>
      <c r="G825" s="140"/>
      <c r="H825" s="140"/>
      <c r="I825" s="141" t="s">
        <v>855</v>
      </c>
      <c r="J825" s="141"/>
      <c r="K825" s="141"/>
      <c r="L825" s="141" t="s">
        <v>240</v>
      </c>
      <c r="M825" s="141"/>
      <c r="N825" s="141"/>
      <c r="O825" s="141"/>
      <c r="P825" s="141"/>
      <c r="R825" s="141" t="s">
        <v>856</v>
      </c>
      <c r="S825" s="141"/>
      <c r="T825" s="141"/>
      <c r="U825" s="142">
        <v>55.66</v>
      </c>
    </row>
    <row r="826" spans="1:22" x14ac:dyDescent="0.25">
      <c r="B826" s="140" t="s">
        <v>299</v>
      </c>
      <c r="C826" s="140"/>
      <c r="D826" s="140"/>
      <c r="E826" s="140"/>
      <c r="F826" s="140"/>
      <c r="G826" s="140"/>
      <c r="H826" s="140"/>
      <c r="I826" s="141" t="s">
        <v>857</v>
      </c>
      <c r="J826" s="141"/>
      <c r="K826" s="141"/>
      <c r="L826" s="141" t="s">
        <v>301</v>
      </c>
      <c r="M826" s="141"/>
      <c r="N826" s="141"/>
      <c r="O826" s="141"/>
      <c r="P826" s="141"/>
      <c r="R826" s="143" t="s">
        <v>858</v>
      </c>
      <c r="S826" s="143"/>
      <c r="T826" s="143"/>
      <c r="U826" s="142">
        <v>15.88</v>
      </c>
    </row>
    <row r="827" spans="1:22" x14ac:dyDescent="0.25">
      <c r="R827" s="143"/>
      <c r="S827" s="143"/>
      <c r="T827" s="143"/>
    </row>
    <row r="828" spans="1:22" x14ac:dyDescent="0.25">
      <c r="B828" s="140" t="s">
        <v>324</v>
      </c>
      <c r="C828" s="140"/>
      <c r="D828" s="140"/>
      <c r="E828" s="140"/>
      <c r="F828" s="140"/>
      <c r="G828" s="140"/>
      <c r="H828" s="140"/>
      <c r="I828" s="141" t="s">
        <v>855</v>
      </c>
      <c r="J828" s="141"/>
      <c r="K828" s="141"/>
      <c r="L828" s="141" t="s">
        <v>240</v>
      </c>
      <c r="M828" s="141"/>
      <c r="N828" s="141"/>
      <c r="O828" s="141"/>
      <c r="P828" s="141"/>
      <c r="R828" s="141" t="s">
        <v>859</v>
      </c>
      <c r="S828" s="141"/>
      <c r="T828" s="141"/>
      <c r="U828" s="142">
        <v>29.92</v>
      </c>
    </row>
    <row r="829" spans="1:22" x14ac:dyDescent="0.25">
      <c r="B829" s="140" t="s">
        <v>656</v>
      </c>
      <c r="C829" s="140"/>
      <c r="D829" s="140"/>
      <c r="E829" s="140"/>
      <c r="F829" s="140"/>
      <c r="G829" s="140"/>
      <c r="H829" s="140"/>
      <c r="I829" s="141" t="s">
        <v>860</v>
      </c>
      <c r="J829" s="141"/>
      <c r="K829" s="141"/>
      <c r="L829" s="141" t="s">
        <v>248</v>
      </c>
      <c r="M829" s="141"/>
      <c r="N829" s="141"/>
      <c r="O829" s="141"/>
      <c r="P829" s="141"/>
      <c r="R829" s="143" t="s">
        <v>861</v>
      </c>
      <c r="S829" s="143"/>
      <c r="T829" s="143"/>
      <c r="U829" s="142">
        <v>499.99</v>
      </c>
    </row>
    <row r="830" spans="1:22" x14ac:dyDescent="0.25">
      <c r="R830" s="143"/>
      <c r="S830" s="143"/>
      <c r="T830" s="143"/>
    </row>
    <row r="831" spans="1:22" x14ac:dyDescent="0.25">
      <c r="B831" s="140" t="s">
        <v>258</v>
      </c>
      <c r="C831" s="140"/>
      <c r="D831" s="140"/>
      <c r="E831" s="140"/>
      <c r="F831" s="140"/>
      <c r="G831" s="140"/>
      <c r="H831" s="140"/>
      <c r="I831" s="141" t="s">
        <v>862</v>
      </c>
      <c r="J831" s="141"/>
      <c r="K831" s="141"/>
      <c r="L831" s="141" t="s">
        <v>248</v>
      </c>
      <c r="M831" s="141"/>
      <c r="N831" s="141"/>
      <c r="O831" s="141"/>
      <c r="P831" s="141"/>
      <c r="R831" s="143" t="s">
        <v>863</v>
      </c>
      <c r="S831" s="143"/>
      <c r="T831" s="143"/>
      <c r="U831" s="142">
        <v>-50</v>
      </c>
    </row>
    <row r="832" spans="1:22" x14ac:dyDescent="0.25">
      <c r="R832" s="143"/>
      <c r="S832" s="143"/>
      <c r="T832" s="143"/>
    </row>
    <row r="833" spans="2:21" x14ac:dyDescent="0.25">
      <c r="B833" s="140" t="s">
        <v>258</v>
      </c>
      <c r="C833" s="140"/>
      <c r="D833" s="140"/>
      <c r="E833" s="140"/>
      <c r="F833" s="140"/>
      <c r="G833" s="140"/>
      <c r="H833" s="140"/>
      <c r="I833" s="141" t="s">
        <v>791</v>
      </c>
      <c r="J833" s="141"/>
      <c r="K833" s="141"/>
      <c r="L833" s="141" t="s">
        <v>221</v>
      </c>
      <c r="M833" s="141"/>
      <c r="N833" s="141"/>
      <c r="O833" s="141"/>
      <c r="P833" s="141"/>
      <c r="R833" s="143" t="s">
        <v>864</v>
      </c>
      <c r="S833" s="143"/>
      <c r="T833" s="143"/>
      <c r="U833" s="142">
        <v>450</v>
      </c>
    </row>
    <row r="834" spans="2:21" x14ac:dyDescent="0.25">
      <c r="R834" s="143"/>
      <c r="S834" s="143"/>
      <c r="T834" s="143"/>
    </row>
    <row r="835" spans="2:21" x14ac:dyDescent="0.25">
      <c r="B835" s="140" t="s">
        <v>262</v>
      </c>
      <c r="C835" s="140"/>
      <c r="D835" s="140"/>
      <c r="E835" s="140"/>
      <c r="F835" s="140"/>
      <c r="G835" s="140"/>
      <c r="H835" s="140"/>
      <c r="I835" s="141" t="s">
        <v>865</v>
      </c>
      <c r="J835" s="141"/>
      <c r="K835" s="141"/>
      <c r="L835" s="141" t="s">
        <v>260</v>
      </c>
      <c r="M835" s="141"/>
      <c r="N835" s="141"/>
      <c r="O835" s="141"/>
      <c r="P835" s="141"/>
      <c r="R835" s="141" t="s">
        <v>261</v>
      </c>
      <c r="S835" s="141"/>
      <c r="T835" s="141"/>
      <c r="U835" s="142">
        <v>74.45</v>
      </c>
    </row>
    <row r="836" spans="2:21" x14ac:dyDescent="0.25">
      <c r="B836" s="140" t="s">
        <v>286</v>
      </c>
      <c r="C836" s="140"/>
      <c r="D836" s="140"/>
      <c r="E836" s="140"/>
      <c r="F836" s="140"/>
      <c r="G836" s="140"/>
      <c r="H836" s="140"/>
      <c r="I836" s="141" t="s">
        <v>866</v>
      </c>
      <c r="J836" s="141"/>
      <c r="K836" s="141"/>
      <c r="L836" s="141" t="s">
        <v>260</v>
      </c>
      <c r="M836" s="141"/>
      <c r="N836" s="141"/>
      <c r="O836" s="141"/>
      <c r="P836" s="141"/>
      <c r="R836" s="141" t="s">
        <v>261</v>
      </c>
      <c r="S836" s="141"/>
      <c r="T836" s="141"/>
      <c r="U836" s="142">
        <v>69.42</v>
      </c>
    </row>
    <row r="837" spans="2:21" x14ac:dyDescent="0.25">
      <c r="B837" s="140" t="s">
        <v>290</v>
      </c>
      <c r="C837" s="140"/>
      <c r="D837" s="140"/>
      <c r="E837" s="140"/>
      <c r="F837" s="140"/>
      <c r="G837" s="140"/>
      <c r="H837" s="140"/>
      <c r="I837" s="141" t="s">
        <v>867</v>
      </c>
      <c r="J837" s="141"/>
      <c r="K837" s="141"/>
      <c r="L837" s="141" t="s">
        <v>260</v>
      </c>
      <c r="M837" s="141"/>
      <c r="N837" s="141"/>
      <c r="O837" s="141"/>
      <c r="P837" s="141"/>
      <c r="R837" s="141" t="s">
        <v>868</v>
      </c>
      <c r="S837" s="141"/>
      <c r="T837" s="141"/>
      <c r="U837" s="142">
        <v>11.59</v>
      </c>
    </row>
    <row r="838" spans="2:21" x14ac:dyDescent="0.25">
      <c r="B838" s="140" t="s">
        <v>290</v>
      </c>
      <c r="C838" s="140"/>
      <c r="D838" s="140"/>
      <c r="E838" s="140"/>
      <c r="F838" s="140"/>
      <c r="G838" s="140"/>
      <c r="H838" s="140"/>
      <c r="I838" s="141" t="s">
        <v>869</v>
      </c>
      <c r="J838" s="141"/>
      <c r="K838" s="141"/>
      <c r="L838" s="141" t="s">
        <v>260</v>
      </c>
      <c r="M838" s="141"/>
      <c r="N838" s="141"/>
      <c r="O838" s="141"/>
      <c r="P838" s="141"/>
      <c r="R838" s="141" t="s">
        <v>870</v>
      </c>
      <c r="S838" s="141"/>
      <c r="T838" s="141"/>
      <c r="U838" s="142">
        <v>21.95</v>
      </c>
    </row>
    <row r="839" spans="2:21" x14ac:dyDescent="0.25">
      <c r="B839" s="140" t="s">
        <v>290</v>
      </c>
      <c r="C839" s="140"/>
      <c r="D839" s="140"/>
      <c r="E839" s="140"/>
      <c r="F839" s="140"/>
      <c r="G839" s="140"/>
      <c r="H839" s="140"/>
      <c r="I839" s="141" t="s">
        <v>871</v>
      </c>
      <c r="J839" s="141"/>
      <c r="K839" s="141"/>
      <c r="L839" s="141" t="s">
        <v>260</v>
      </c>
      <c r="M839" s="141"/>
      <c r="N839" s="141"/>
      <c r="O839" s="141"/>
      <c r="P839" s="141"/>
      <c r="R839" s="141" t="s">
        <v>261</v>
      </c>
      <c r="S839" s="141"/>
      <c r="T839" s="141"/>
      <c r="U839" s="142">
        <v>75.89</v>
      </c>
    </row>
    <row r="840" spans="2:21" x14ac:dyDescent="0.25">
      <c r="B840" s="140" t="s">
        <v>227</v>
      </c>
      <c r="C840" s="140"/>
      <c r="D840" s="140"/>
      <c r="E840" s="140"/>
      <c r="F840" s="140"/>
      <c r="G840" s="140"/>
      <c r="H840" s="140"/>
      <c r="I840" s="141" t="s">
        <v>872</v>
      </c>
      <c r="J840" s="141"/>
      <c r="K840" s="141"/>
      <c r="L840" s="141" t="s">
        <v>301</v>
      </c>
      <c r="M840" s="141"/>
      <c r="N840" s="141"/>
      <c r="O840" s="141"/>
      <c r="P840" s="141"/>
      <c r="R840" s="141" t="s">
        <v>873</v>
      </c>
      <c r="S840" s="141"/>
      <c r="T840" s="141"/>
      <c r="U840" s="142">
        <v>37.979999999999997</v>
      </c>
    </row>
    <row r="841" spans="2:21" x14ac:dyDescent="0.25">
      <c r="B841" s="140" t="s">
        <v>227</v>
      </c>
      <c r="C841" s="140"/>
      <c r="D841" s="140"/>
      <c r="E841" s="140"/>
      <c r="F841" s="140"/>
      <c r="G841" s="140"/>
      <c r="H841" s="140"/>
      <c r="I841" s="141" t="s">
        <v>874</v>
      </c>
      <c r="J841" s="141"/>
      <c r="K841" s="141"/>
      <c r="L841" s="141" t="s">
        <v>260</v>
      </c>
      <c r="M841" s="141"/>
      <c r="N841" s="141"/>
      <c r="O841" s="141"/>
      <c r="P841" s="141"/>
      <c r="R841" s="141" t="s">
        <v>261</v>
      </c>
      <c r="S841" s="141"/>
      <c r="T841" s="141"/>
      <c r="U841" s="142">
        <v>31.2</v>
      </c>
    </row>
    <row r="842" spans="2:21" x14ac:dyDescent="0.25">
      <c r="B842" s="140" t="s">
        <v>233</v>
      </c>
      <c r="C842" s="140"/>
      <c r="D842" s="140"/>
      <c r="E842" s="140"/>
      <c r="F842" s="140"/>
      <c r="G842" s="140"/>
      <c r="H842" s="140"/>
      <c r="I842" s="141" t="s">
        <v>875</v>
      </c>
      <c r="J842" s="141"/>
      <c r="K842" s="141"/>
      <c r="L842" s="141" t="s">
        <v>260</v>
      </c>
      <c r="M842" s="141"/>
      <c r="N842" s="141"/>
      <c r="O842" s="141"/>
      <c r="P842" s="141"/>
      <c r="R842" s="141" t="s">
        <v>261</v>
      </c>
      <c r="S842" s="141"/>
      <c r="T842" s="141"/>
      <c r="U842" s="142">
        <v>24.8</v>
      </c>
    </row>
    <row r="843" spans="2:21" x14ac:dyDescent="0.25">
      <c r="B843" s="140" t="s">
        <v>233</v>
      </c>
      <c r="C843" s="140"/>
      <c r="D843" s="140"/>
      <c r="E843" s="140"/>
      <c r="F843" s="140"/>
      <c r="G843" s="140"/>
      <c r="H843" s="140"/>
      <c r="I843" s="141" t="s">
        <v>876</v>
      </c>
      <c r="J843" s="141"/>
      <c r="K843" s="141"/>
      <c r="L843" s="141" t="s">
        <v>260</v>
      </c>
      <c r="M843" s="141"/>
      <c r="N843" s="141"/>
      <c r="O843" s="141"/>
      <c r="P843" s="141"/>
      <c r="R843" s="143" t="s">
        <v>877</v>
      </c>
      <c r="S843" s="143"/>
      <c r="T843" s="143"/>
      <c r="U843" s="142">
        <v>85.38</v>
      </c>
    </row>
    <row r="844" spans="2:21" x14ac:dyDescent="0.25">
      <c r="R844" s="143"/>
      <c r="S844" s="143"/>
      <c r="T844" s="143"/>
    </row>
    <row r="845" spans="2:21" x14ac:dyDescent="0.25">
      <c r="B845" s="140" t="s">
        <v>310</v>
      </c>
      <c r="C845" s="140"/>
      <c r="D845" s="140"/>
      <c r="E845" s="140"/>
      <c r="F845" s="140"/>
      <c r="G845" s="140"/>
      <c r="H845" s="140"/>
      <c r="I845" s="141" t="s">
        <v>878</v>
      </c>
      <c r="J845" s="141"/>
      <c r="K845" s="141"/>
      <c r="L845" s="141" t="s">
        <v>355</v>
      </c>
      <c r="M845" s="141"/>
      <c r="N845" s="141"/>
      <c r="O845" s="141"/>
      <c r="P845" s="141"/>
      <c r="R845" s="141" t="s">
        <v>879</v>
      </c>
      <c r="S845" s="141"/>
      <c r="T845" s="141"/>
      <c r="U845" s="142">
        <v>357.25</v>
      </c>
    </row>
    <row r="846" spans="2:21" x14ac:dyDescent="0.25">
      <c r="B846" s="140" t="s">
        <v>312</v>
      </c>
      <c r="C846" s="140"/>
      <c r="D846" s="140"/>
      <c r="E846" s="140"/>
      <c r="F846" s="140"/>
      <c r="G846" s="140"/>
      <c r="H846" s="140"/>
      <c r="I846" s="141" t="s">
        <v>370</v>
      </c>
      <c r="J846" s="141"/>
      <c r="K846" s="141"/>
      <c r="L846" s="141" t="s">
        <v>260</v>
      </c>
      <c r="M846" s="141"/>
      <c r="N846" s="141"/>
      <c r="O846" s="141"/>
      <c r="P846" s="141"/>
      <c r="R846" s="143" t="s">
        <v>880</v>
      </c>
      <c r="S846" s="143"/>
      <c r="T846" s="143"/>
      <c r="U846" s="142">
        <v>97.07</v>
      </c>
    </row>
    <row r="847" spans="2:21" x14ac:dyDescent="0.25">
      <c r="R847" s="143"/>
      <c r="S847" s="143"/>
      <c r="T847" s="143"/>
    </row>
    <row r="848" spans="2:21" x14ac:dyDescent="0.25">
      <c r="B848" s="140" t="s">
        <v>312</v>
      </c>
      <c r="C848" s="140"/>
      <c r="D848" s="140"/>
      <c r="E848" s="140"/>
      <c r="F848" s="140"/>
      <c r="G848" s="140"/>
      <c r="H848" s="140"/>
      <c r="I848" s="141" t="s">
        <v>370</v>
      </c>
      <c r="J848" s="141"/>
      <c r="K848" s="141"/>
      <c r="L848" s="141" t="s">
        <v>240</v>
      </c>
      <c r="M848" s="141"/>
      <c r="N848" s="141"/>
      <c r="O848" s="141"/>
      <c r="P848" s="141"/>
      <c r="R848" s="143" t="s">
        <v>881</v>
      </c>
      <c r="S848" s="143"/>
      <c r="T848" s="143"/>
      <c r="U848" s="142">
        <v>86.99</v>
      </c>
    </row>
    <row r="849" spans="1:22" x14ac:dyDescent="0.25">
      <c r="R849" s="143"/>
      <c r="S849" s="143"/>
      <c r="T849" s="143"/>
    </row>
    <row r="850" spans="1:22" x14ac:dyDescent="0.25">
      <c r="B850" s="140" t="s">
        <v>312</v>
      </c>
      <c r="C850" s="140"/>
      <c r="D850" s="140"/>
      <c r="E850" s="140"/>
      <c r="F850" s="140"/>
      <c r="G850" s="140"/>
      <c r="H850" s="140"/>
      <c r="I850" s="141" t="s">
        <v>882</v>
      </c>
      <c r="J850" s="141"/>
      <c r="K850" s="141"/>
      <c r="L850" s="141" t="s">
        <v>260</v>
      </c>
      <c r="M850" s="141"/>
      <c r="N850" s="141"/>
      <c r="O850" s="141"/>
      <c r="P850" s="141"/>
      <c r="R850" s="143" t="s">
        <v>883</v>
      </c>
      <c r="S850" s="143"/>
      <c r="T850" s="143"/>
      <c r="U850" s="142">
        <v>46.69</v>
      </c>
    </row>
    <row r="851" spans="1:22" x14ac:dyDescent="0.25">
      <c r="R851" s="143"/>
      <c r="S851" s="143"/>
      <c r="T851" s="143"/>
    </row>
    <row r="852" spans="1:22" x14ac:dyDescent="0.25">
      <c r="B852" s="140" t="s">
        <v>314</v>
      </c>
      <c r="C852" s="140"/>
      <c r="D852" s="140"/>
      <c r="E852" s="140"/>
      <c r="F852" s="140"/>
      <c r="G852" s="140"/>
      <c r="H852" s="140"/>
      <c r="I852" s="141" t="s">
        <v>884</v>
      </c>
      <c r="J852" s="141"/>
      <c r="K852" s="141"/>
      <c r="L852" s="141" t="s">
        <v>260</v>
      </c>
      <c r="M852" s="141"/>
      <c r="N852" s="141"/>
      <c r="O852" s="141"/>
      <c r="P852" s="141"/>
      <c r="R852" s="143" t="s">
        <v>885</v>
      </c>
      <c r="S852" s="143"/>
      <c r="T852" s="143"/>
      <c r="U852" s="142">
        <v>23.67</v>
      </c>
    </row>
    <row r="853" spans="1:22" x14ac:dyDescent="0.25">
      <c r="R853" s="143"/>
      <c r="S853" s="143"/>
      <c r="T853" s="143"/>
    </row>
    <row r="854" spans="1:22" x14ac:dyDescent="0.25">
      <c r="B854" s="140" t="s">
        <v>353</v>
      </c>
      <c r="C854" s="140"/>
      <c r="D854" s="140"/>
      <c r="E854" s="140"/>
      <c r="F854" s="140"/>
      <c r="G854" s="140"/>
      <c r="H854" s="140"/>
      <c r="I854" s="141" t="s">
        <v>886</v>
      </c>
      <c r="J854" s="141"/>
      <c r="K854" s="141"/>
      <c r="L854" s="141" t="s">
        <v>225</v>
      </c>
      <c r="M854" s="141"/>
      <c r="N854" s="141"/>
      <c r="O854" s="141"/>
      <c r="P854" s="141"/>
      <c r="R854" s="141" t="s">
        <v>887</v>
      </c>
      <c r="S854" s="141"/>
      <c r="T854" s="141"/>
      <c r="U854" s="142">
        <v>16.649999999999999</v>
      </c>
    </row>
    <row r="855" spans="1:22" x14ac:dyDescent="0.25">
      <c r="B855" s="140" t="s">
        <v>273</v>
      </c>
      <c r="C855" s="140"/>
      <c r="D855" s="140"/>
      <c r="E855" s="140"/>
      <c r="F855" s="140"/>
      <c r="G855" s="140"/>
      <c r="H855" s="140"/>
      <c r="I855" s="141" t="s">
        <v>888</v>
      </c>
      <c r="J855" s="141"/>
      <c r="K855" s="141"/>
      <c r="L855" s="141" t="s">
        <v>225</v>
      </c>
      <c r="M855" s="141"/>
      <c r="N855" s="141"/>
      <c r="O855" s="141"/>
      <c r="P855" s="141"/>
      <c r="R855" s="141" t="s">
        <v>887</v>
      </c>
      <c r="S855" s="141"/>
      <c r="T855" s="141"/>
      <c r="U855" s="142">
        <v>38.97</v>
      </c>
    </row>
    <row r="856" spans="1:22" x14ac:dyDescent="0.25">
      <c r="B856" s="140" t="s">
        <v>273</v>
      </c>
      <c r="C856" s="140"/>
      <c r="D856" s="140"/>
      <c r="E856" s="140"/>
      <c r="F856" s="140"/>
      <c r="G856" s="140"/>
      <c r="H856" s="140"/>
      <c r="I856" s="141" t="s">
        <v>889</v>
      </c>
      <c r="J856" s="141"/>
      <c r="K856" s="141"/>
      <c r="L856" s="141" t="s">
        <v>248</v>
      </c>
      <c r="M856" s="141"/>
      <c r="N856" s="141"/>
      <c r="O856" s="141"/>
      <c r="P856" s="141"/>
      <c r="R856" s="143" t="s">
        <v>890</v>
      </c>
      <c r="S856" s="143"/>
      <c r="T856" s="143"/>
      <c r="U856" s="142">
        <v>85.27</v>
      </c>
    </row>
    <row r="857" spans="1:22" x14ac:dyDescent="0.25">
      <c r="R857" s="143"/>
      <c r="S857" s="143"/>
      <c r="T857" s="143"/>
    </row>
    <row r="858" spans="1:22" x14ac:dyDescent="0.25">
      <c r="B858" s="140" t="s">
        <v>679</v>
      </c>
      <c r="C858" s="140"/>
      <c r="D858" s="140"/>
      <c r="E858" s="140"/>
      <c r="F858" s="140"/>
      <c r="G858" s="140"/>
      <c r="H858" s="140"/>
      <c r="I858" s="141" t="s">
        <v>891</v>
      </c>
      <c r="J858" s="141"/>
      <c r="K858" s="141"/>
      <c r="L858" s="141" t="s">
        <v>260</v>
      </c>
      <c r="M858" s="141"/>
      <c r="N858" s="141"/>
      <c r="O858" s="141"/>
      <c r="P858" s="141"/>
      <c r="R858" s="143" t="s">
        <v>892</v>
      </c>
      <c r="S858" s="143"/>
      <c r="T858" s="143"/>
      <c r="U858" s="142">
        <v>6.99</v>
      </c>
    </row>
    <row r="859" spans="1:22" x14ac:dyDescent="0.25">
      <c r="R859" s="143"/>
      <c r="S859" s="143"/>
      <c r="T859" s="143"/>
    </row>
    <row r="860" spans="1:22" ht="6" customHeight="1" x14ac:dyDescent="0.25"/>
    <row r="861" spans="1:22" x14ac:dyDescent="0.25">
      <c r="D861" s="144" t="s">
        <v>2</v>
      </c>
      <c r="F861" s="144" t="s">
        <v>2</v>
      </c>
      <c r="H861" s="144" t="s">
        <v>2</v>
      </c>
      <c r="O861" s="145" t="s">
        <v>854</v>
      </c>
      <c r="P861" s="145"/>
      <c r="Q861" s="145"/>
      <c r="R861" s="145"/>
      <c r="S861" s="145"/>
      <c r="U861" s="146">
        <v>2193.66</v>
      </c>
    </row>
    <row r="862" spans="1:22" ht="237.75" customHeight="1" x14ac:dyDescent="0.25"/>
    <row r="863" spans="1:22" ht="11.25" customHeight="1" x14ac:dyDescent="0.25"/>
    <row r="864" spans="1:22" ht="13.5" customHeight="1" x14ac:dyDescent="0.25">
      <c r="A864" s="143" t="s">
        <v>295</v>
      </c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P864" s="147" t="s">
        <v>893</v>
      </c>
      <c r="Q864" s="147"/>
      <c r="R864" s="147"/>
      <c r="S864" s="147"/>
      <c r="T864" s="147"/>
      <c r="U864" s="147"/>
      <c r="V864" s="147"/>
    </row>
    <row r="865" spans="1:21" ht="20.25" customHeight="1" x14ac:dyDescent="0.25">
      <c r="A865" s="148" t="s">
        <v>297</v>
      </c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</row>
    <row r="866" spans="1:21" ht="7.5" customHeight="1" x14ac:dyDescent="0.25"/>
    <row r="867" spans="1:21" x14ac:dyDescent="0.25">
      <c r="A867" s="139" t="s">
        <v>894</v>
      </c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</row>
    <row r="868" spans="1:21" ht="6" customHeight="1" x14ac:dyDescent="0.25"/>
    <row r="869" spans="1:21" x14ac:dyDescent="0.25">
      <c r="B869" s="140" t="s">
        <v>707</v>
      </c>
      <c r="C869" s="140"/>
      <c r="D869" s="140"/>
      <c r="E869" s="140"/>
      <c r="F869" s="140"/>
      <c r="G869" s="140"/>
      <c r="H869" s="140"/>
      <c r="I869" s="141" t="s">
        <v>895</v>
      </c>
      <c r="J869" s="141"/>
      <c r="K869" s="141"/>
      <c r="L869" s="141" t="s">
        <v>260</v>
      </c>
      <c r="M869" s="141"/>
      <c r="N869" s="141"/>
      <c r="O869" s="141"/>
      <c r="P869" s="141"/>
      <c r="R869" s="143" t="s">
        <v>896</v>
      </c>
      <c r="S869" s="143"/>
      <c r="T869" s="143"/>
      <c r="U869" s="142">
        <v>242.28</v>
      </c>
    </row>
    <row r="870" spans="1:21" x14ac:dyDescent="0.25">
      <c r="R870" s="143"/>
      <c r="S870" s="143"/>
      <c r="T870" s="143"/>
    </row>
    <row r="871" spans="1:21" x14ac:dyDescent="0.25">
      <c r="B871" s="140" t="s">
        <v>250</v>
      </c>
      <c r="C871" s="140"/>
      <c r="D871" s="140"/>
      <c r="E871" s="140"/>
      <c r="F871" s="140"/>
      <c r="G871" s="140"/>
      <c r="H871" s="140"/>
      <c r="I871" s="141" t="s">
        <v>897</v>
      </c>
      <c r="J871" s="141"/>
      <c r="K871" s="141"/>
      <c r="L871" s="141" t="s">
        <v>240</v>
      </c>
      <c r="M871" s="141"/>
      <c r="N871" s="141"/>
      <c r="O871" s="141"/>
      <c r="P871" s="141"/>
      <c r="R871" s="143" t="s">
        <v>898</v>
      </c>
      <c r="S871" s="143"/>
      <c r="T871" s="143"/>
      <c r="U871" s="142">
        <v>445</v>
      </c>
    </row>
    <row r="872" spans="1:21" x14ac:dyDescent="0.25">
      <c r="R872" s="143"/>
      <c r="S872" s="143"/>
      <c r="T872" s="143"/>
    </row>
    <row r="873" spans="1:21" x14ac:dyDescent="0.25">
      <c r="B873" s="140" t="s">
        <v>250</v>
      </c>
      <c r="C873" s="140"/>
      <c r="D873" s="140"/>
      <c r="E873" s="140"/>
      <c r="F873" s="140"/>
      <c r="G873" s="140"/>
      <c r="H873" s="140"/>
      <c r="I873" s="141" t="s">
        <v>897</v>
      </c>
      <c r="J873" s="141"/>
      <c r="K873" s="141"/>
      <c r="L873" s="141" t="s">
        <v>260</v>
      </c>
      <c r="M873" s="141"/>
      <c r="N873" s="141"/>
      <c r="O873" s="141"/>
      <c r="P873" s="141"/>
      <c r="R873" s="143" t="s">
        <v>899</v>
      </c>
      <c r="S873" s="143"/>
      <c r="T873" s="143"/>
      <c r="U873" s="142">
        <v>21.48</v>
      </c>
    </row>
    <row r="874" spans="1:21" x14ac:dyDescent="0.25">
      <c r="R874" s="143"/>
      <c r="S874" s="143"/>
      <c r="T874" s="143"/>
    </row>
    <row r="875" spans="1:21" x14ac:dyDescent="0.25">
      <c r="B875" s="140" t="s">
        <v>250</v>
      </c>
      <c r="C875" s="140"/>
      <c r="D875" s="140"/>
      <c r="E875" s="140"/>
      <c r="F875" s="140"/>
      <c r="G875" s="140"/>
      <c r="H875" s="140"/>
      <c r="I875" s="141" t="s">
        <v>423</v>
      </c>
      <c r="J875" s="141"/>
      <c r="K875" s="141"/>
      <c r="L875" s="141" t="s">
        <v>248</v>
      </c>
      <c r="M875" s="141"/>
      <c r="N875" s="141"/>
      <c r="O875" s="141"/>
      <c r="P875" s="141"/>
      <c r="R875" s="143" t="s">
        <v>900</v>
      </c>
      <c r="S875" s="143"/>
      <c r="T875" s="143"/>
      <c r="U875" s="142">
        <v>315.91000000000003</v>
      </c>
    </row>
    <row r="876" spans="1:21" x14ac:dyDescent="0.25">
      <c r="R876" s="143"/>
      <c r="S876" s="143"/>
      <c r="T876" s="143"/>
    </row>
    <row r="877" spans="1:21" x14ac:dyDescent="0.25">
      <c r="B877" s="140" t="s">
        <v>299</v>
      </c>
      <c r="C877" s="140"/>
      <c r="D877" s="140"/>
      <c r="E877" s="140"/>
      <c r="F877" s="140"/>
      <c r="G877" s="140"/>
      <c r="H877" s="140"/>
      <c r="I877" s="141" t="s">
        <v>901</v>
      </c>
      <c r="J877" s="141"/>
      <c r="K877" s="141"/>
      <c r="L877" s="141" t="s">
        <v>248</v>
      </c>
      <c r="M877" s="141"/>
      <c r="N877" s="141"/>
      <c r="O877" s="141"/>
      <c r="P877" s="141"/>
      <c r="R877" s="143" t="s">
        <v>900</v>
      </c>
      <c r="S877" s="143"/>
      <c r="T877" s="143"/>
      <c r="U877" s="142">
        <v>90.19</v>
      </c>
    </row>
    <row r="878" spans="1:21" x14ac:dyDescent="0.25">
      <c r="R878" s="143"/>
      <c r="S878" s="143"/>
      <c r="T878" s="143"/>
    </row>
    <row r="879" spans="1:21" x14ac:dyDescent="0.25">
      <c r="B879" s="140" t="s">
        <v>299</v>
      </c>
      <c r="C879" s="140"/>
      <c r="D879" s="140"/>
      <c r="E879" s="140"/>
      <c r="F879" s="140"/>
      <c r="G879" s="140"/>
      <c r="H879" s="140"/>
      <c r="I879" s="141" t="s">
        <v>332</v>
      </c>
      <c r="J879" s="141"/>
      <c r="K879" s="141"/>
      <c r="L879" s="141" t="s">
        <v>225</v>
      </c>
      <c r="M879" s="141"/>
      <c r="N879" s="141"/>
      <c r="O879" s="141"/>
      <c r="P879" s="141"/>
      <c r="R879" s="143" t="s">
        <v>902</v>
      </c>
      <c r="S879" s="143"/>
      <c r="T879" s="143"/>
      <c r="U879" s="142">
        <v>989.15</v>
      </c>
    </row>
    <row r="880" spans="1:21" x14ac:dyDescent="0.25">
      <c r="R880" s="143"/>
      <c r="S880" s="143"/>
      <c r="T880" s="143"/>
    </row>
    <row r="881" spans="2:21" x14ac:dyDescent="0.25">
      <c r="B881" s="140" t="s">
        <v>299</v>
      </c>
      <c r="C881" s="140"/>
      <c r="D881" s="140"/>
      <c r="E881" s="140"/>
      <c r="F881" s="140"/>
      <c r="G881" s="140"/>
      <c r="H881" s="140"/>
      <c r="I881" s="141" t="s">
        <v>903</v>
      </c>
      <c r="J881" s="141"/>
      <c r="K881" s="141"/>
      <c r="L881" s="141" t="s">
        <v>248</v>
      </c>
      <c r="M881" s="141"/>
      <c r="N881" s="141"/>
      <c r="O881" s="141"/>
      <c r="P881" s="141"/>
      <c r="R881" s="143" t="s">
        <v>900</v>
      </c>
      <c r="S881" s="143"/>
      <c r="T881" s="143"/>
      <c r="U881" s="142">
        <v>148.15</v>
      </c>
    </row>
    <row r="882" spans="2:21" x14ac:dyDescent="0.25">
      <c r="R882" s="143"/>
      <c r="S882" s="143"/>
      <c r="T882" s="143"/>
    </row>
    <row r="883" spans="2:21" x14ac:dyDescent="0.25">
      <c r="B883" s="140" t="s">
        <v>253</v>
      </c>
      <c r="C883" s="140"/>
      <c r="D883" s="140"/>
      <c r="E883" s="140"/>
      <c r="F883" s="140"/>
      <c r="G883" s="140"/>
      <c r="H883" s="140"/>
      <c r="I883" s="141" t="s">
        <v>332</v>
      </c>
      <c r="J883" s="141"/>
      <c r="K883" s="141"/>
      <c r="L883" s="141" t="s">
        <v>225</v>
      </c>
      <c r="M883" s="141"/>
      <c r="N883" s="141"/>
      <c r="O883" s="141"/>
      <c r="P883" s="141"/>
      <c r="R883" s="143" t="s">
        <v>904</v>
      </c>
      <c r="S883" s="143"/>
      <c r="T883" s="143"/>
      <c r="U883" s="142">
        <v>1678.88</v>
      </c>
    </row>
    <row r="884" spans="2:21" x14ac:dyDescent="0.25">
      <c r="R884" s="143"/>
      <c r="S884" s="143"/>
      <c r="T884" s="143"/>
    </row>
    <row r="885" spans="2:21" x14ac:dyDescent="0.25">
      <c r="B885" s="140" t="s">
        <v>256</v>
      </c>
      <c r="C885" s="140"/>
      <c r="D885" s="140"/>
      <c r="E885" s="140"/>
      <c r="F885" s="140"/>
      <c r="G885" s="140"/>
      <c r="H885" s="140"/>
      <c r="I885" s="141" t="s">
        <v>332</v>
      </c>
      <c r="J885" s="141"/>
      <c r="K885" s="141"/>
      <c r="L885" s="141" t="s">
        <v>225</v>
      </c>
      <c r="M885" s="141"/>
      <c r="N885" s="141"/>
      <c r="O885" s="141"/>
      <c r="P885" s="141"/>
      <c r="R885" s="143" t="s">
        <v>902</v>
      </c>
      <c r="S885" s="143"/>
      <c r="T885" s="143"/>
      <c r="U885" s="142">
        <v>165.38</v>
      </c>
    </row>
    <row r="886" spans="2:21" x14ac:dyDescent="0.25">
      <c r="R886" s="143"/>
      <c r="S886" s="143"/>
      <c r="T886" s="143"/>
    </row>
    <row r="887" spans="2:21" x14ac:dyDescent="0.25">
      <c r="B887" s="140" t="s">
        <v>256</v>
      </c>
      <c r="C887" s="140"/>
      <c r="D887" s="140"/>
      <c r="E887" s="140"/>
      <c r="F887" s="140"/>
      <c r="G887" s="140"/>
      <c r="H887" s="140"/>
      <c r="I887" s="141" t="s">
        <v>332</v>
      </c>
      <c r="J887" s="141"/>
      <c r="K887" s="141"/>
      <c r="L887" s="141" t="s">
        <v>225</v>
      </c>
      <c r="M887" s="141"/>
      <c r="N887" s="141"/>
      <c r="O887" s="141"/>
      <c r="P887" s="141"/>
      <c r="R887" s="143" t="s">
        <v>902</v>
      </c>
      <c r="S887" s="143"/>
      <c r="T887" s="143"/>
      <c r="U887" s="142">
        <v>653.88</v>
      </c>
    </row>
    <row r="888" spans="2:21" x14ac:dyDescent="0.25">
      <c r="R888" s="143"/>
      <c r="S888" s="143"/>
      <c r="T888" s="143"/>
    </row>
    <row r="889" spans="2:21" x14ac:dyDescent="0.25">
      <c r="B889" s="140" t="s">
        <v>256</v>
      </c>
      <c r="C889" s="140"/>
      <c r="D889" s="140"/>
      <c r="E889" s="140"/>
      <c r="F889" s="140"/>
      <c r="G889" s="140"/>
      <c r="H889" s="140"/>
      <c r="I889" s="141" t="s">
        <v>332</v>
      </c>
      <c r="J889" s="141"/>
      <c r="K889" s="141"/>
      <c r="L889" s="141" t="s">
        <v>225</v>
      </c>
      <c r="M889" s="141"/>
      <c r="N889" s="141"/>
      <c r="O889" s="141"/>
      <c r="P889" s="141"/>
      <c r="R889" s="143" t="s">
        <v>902</v>
      </c>
      <c r="S889" s="143"/>
      <c r="T889" s="143"/>
      <c r="U889" s="142">
        <v>1000</v>
      </c>
    </row>
    <row r="890" spans="2:21" x14ac:dyDescent="0.25">
      <c r="R890" s="143"/>
      <c r="S890" s="143"/>
      <c r="T890" s="143"/>
    </row>
    <row r="891" spans="2:21" x14ac:dyDescent="0.25">
      <c r="B891" s="140" t="s">
        <v>223</v>
      </c>
      <c r="C891" s="140"/>
      <c r="D891" s="140"/>
      <c r="E891" s="140"/>
      <c r="F891" s="140"/>
      <c r="G891" s="140"/>
      <c r="H891" s="140"/>
      <c r="I891" s="141" t="s">
        <v>905</v>
      </c>
      <c r="J891" s="141"/>
      <c r="K891" s="141"/>
      <c r="L891" s="141" t="s">
        <v>225</v>
      </c>
      <c r="M891" s="141"/>
      <c r="N891" s="141"/>
      <c r="O891" s="141"/>
      <c r="P891" s="141"/>
      <c r="R891" s="143" t="s">
        <v>902</v>
      </c>
      <c r="S891" s="143"/>
      <c r="T891" s="143"/>
      <c r="U891" s="142">
        <v>390.95</v>
      </c>
    </row>
    <row r="892" spans="2:21" x14ac:dyDescent="0.25">
      <c r="R892" s="143"/>
      <c r="S892" s="143"/>
      <c r="T892" s="143"/>
    </row>
    <row r="893" spans="2:21" x14ac:dyDescent="0.25">
      <c r="B893" s="140" t="s">
        <v>305</v>
      </c>
      <c r="C893" s="140"/>
      <c r="D893" s="140"/>
      <c r="E893" s="140"/>
      <c r="F893" s="140"/>
      <c r="G893" s="140"/>
      <c r="H893" s="140"/>
      <c r="I893" s="141" t="s">
        <v>234</v>
      </c>
      <c r="J893" s="141"/>
      <c r="K893" s="141"/>
      <c r="L893" s="141" t="s">
        <v>225</v>
      </c>
      <c r="M893" s="141"/>
      <c r="N893" s="141"/>
      <c r="O893" s="141"/>
      <c r="P893" s="141"/>
      <c r="R893" s="143" t="s">
        <v>906</v>
      </c>
      <c r="S893" s="143"/>
      <c r="T893" s="143"/>
      <c r="U893" s="142">
        <v>276.58</v>
      </c>
    </row>
    <row r="894" spans="2:21" x14ac:dyDescent="0.25">
      <c r="R894" s="143"/>
      <c r="S894" s="143"/>
      <c r="T894" s="143"/>
    </row>
    <row r="895" spans="2:21" x14ac:dyDescent="0.25">
      <c r="B895" s="140" t="s">
        <v>227</v>
      </c>
      <c r="C895" s="140"/>
      <c r="D895" s="140"/>
      <c r="E895" s="140"/>
      <c r="F895" s="140"/>
      <c r="G895" s="140"/>
      <c r="H895" s="140"/>
      <c r="I895" s="141" t="s">
        <v>907</v>
      </c>
      <c r="J895" s="141"/>
      <c r="K895" s="141"/>
      <c r="L895" s="141" t="s">
        <v>248</v>
      </c>
      <c r="M895" s="141"/>
      <c r="N895" s="141"/>
      <c r="O895" s="141"/>
      <c r="P895" s="141"/>
      <c r="R895" s="141" t="s">
        <v>908</v>
      </c>
      <c r="S895" s="141"/>
      <c r="T895" s="141"/>
      <c r="U895" s="142">
        <v>23.43</v>
      </c>
    </row>
    <row r="896" spans="2:21" x14ac:dyDescent="0.25">
      <c r="B896" s="140" t="s">
        <v>227</v>
      </c>
      <c r="C896" s="140"/>
      <c r="D896" s="140"/>
      <c r="E896" s="140"/>
      <c r="F896" s="140"/>
      <c r="G896" s="140"/>
      <c r="H896" s="140"/>
      <c r="I896" s="141" t="s">
        <v>909</v>
      </c>
      <c r="J896" s="141"/>
      <c r="K896" s="141"/>
      <c r="L896" s="141" t="s">
        <v>248</v>
      </c>
      <c r="M896" s="141"/>
      <c r="N896" s="141"/>
      <c r="O896" s="141"/>
      <c r="P896" s="141"/>
      <c r="R896" s="141" t="s">
        <v>908</v>
      </c>
      <c r="S896" s="141"/>
      <c r="T896" s="141"/>
      <c r="U896" s="142">
        <v>155.78</v>
      </c>
    </row>
    <row r="897" spans="1:22" x14ac:dyDescent="0.25">
      <c r="B897" s="140" t="s">
        <v>233</v>
      </c>
      <c r="C897" s="140"/>
      <c r="D897" s="140"/>
      <c r="E897" s="140"/>
      <c r="F897" s="140"/>
      <c r="G897" s="140"/>
      <c r="H897" s="140"/>
      <c r="I897" s="141" t="s">
        <v>910</v>
      </c>
      <c r="J897" s="141"/>
      <c r="K897" s="141"/>
      <c r="L897" s="141" t="s">
        <v>248</v>
      </c>
      <c r="M897" s="141"/>
      <c r="N897" s="141"/>
      <c r="O897" s="141"/>
      <c r="P897" s="141"/>
      <c r="R897" s="141" t="s">
        <v>908</v>
      </c>
      <c r="S897" s="141"/>
      <c r="T897" s="141"/>
      <c r="U897" s="142">
        <v>52.41</v>
      </c>
    </row>
    <row r="898" spans="1:22" x14ac:dyDescent="0.25">
      <c r="B898" s="140" t="s">
        <v>233</v>
      </c>
      <c r="C898" s="140"/>
      <c r="D898" s="140"/>
      <c r="E898" s="140"/>
      <c r="F898" s="140"/>
      <c r="G898" s="140"/>
      <c r="H898" s="140"/>
      <c r="I898" s="141" t="s">
        <v>911</v>
      </c>
      <c r="J898" s="141"/>
      <c r="K898" s="141"/>
      <c r="L898" s="141" t="s">
        <v>248</v>
      </c>
      <c r="M898" s="141"/>
      <c r="N898" s="141"/>
      <c r="O898" s="141"/>
      <c r="P898" s="141"/>
      <c r="R898" s="141" t="s">
        <v>908</v>
      </c>
      <c r="S898" s="141"/>
      <c r="T898" s="141"/>
      <c r="U898" s="142">
        <v>10.210000000000001</v>
      </c>
    </row>
    <row r="899" spans="1:22" x14ac:dyDescent="0.25">
      <c r="B899" s="140" t="s">
        <v>310</v>
      </c>
      <c r="C899" s="140"/>
      <c r="D899" s="140"/>
      <c r="E899" s="140"/>
      <c r="F899" s="140"/>
      <c r="G899" s="140"/>
      <c r="H899" s="140"/>
      <c r="I899" s="141" t="s">
        <v>912</v>
      </c>
      <c r="J899" s="141"/>
      <c r="K899" s="141"/>
      <c r="L899" s="141" t="s">
        <v>248</v>
      </c>
      <c r="M899" s="141"/>
      <c r="N899" s="141"/>
      <c r="O899" s="141"/>
      <c r="P899" s="141"/>
      <c r="R899" s="141" t="s">
        <v>913</v>
      </c>
      <c r="S899" s="141"/>
      <c r="T899" s="141"/>
      <c r="U899" s="142">
        <v>721.95</v>
      </c>
    </row>
    <row r="900" spans="1:22" x14ac:dyDescent="0.25">
      <c r="B900" s="140" t="s">
        <v>314</v>
      </c>
      <c r="C900" s="140"/>
      <c r="D900" s="140"/>
      <c r="E900" s="140"/>
      <c r="F900" s="140"/>
      <c r="G900" s="140"/>
      <c r="H900" s="140"/>
      <c r="I900" s="141" t="s">
        <v>914</v>
      </c>
      <c r="J900" s="141"/>
      <c r="K900" s="141"/>
      <c r="L900" s="141" t="s">
        <v>248</v>
      </c>
      <c r="M900" s="141"/>
      <c r="N900" s="141"/>
      <c r="O900" s="141"/>
      <c r="P900" s="141"/>
      <c r="R900" s="141" t="s">
        <v>913</v>
      </c>
      <c r="S900" s="141"/>
      <c r="T900" s="141"/>
      <c r="U900" s="142">
        <v>251.82</v>
      </c>
    </row>
    <row r="901" spans="1:22" x14ac:dyDescent="0.25">
      <c r="B901" s="140" t="s">
        <v>353</v>
      </c>
      <c r="C901" s="140"/>
      <c r="D901" s="140"/>
      <c r="E901" s="140"/>
      <c r="F901" s="140"/>
      <c r="G901" s="140"/>
      <c r="H901" s="140"/>
      <c r="I901" s="141" t="s">
        <v>915</v>
      </c>
      <c r="J901" s="141"/>
      <c r="K901" s="141"/>
      <c r="L901" s="141" t="s">
        <v>248</v>
      </c>
      <c r="M901" s="141"/>
      <c r="N901" s="141"/>
      <c r="O901" s="141"/>
      <c r="P901" s="141"/>
      <c r="R901" s="141" t="s">
        <v>916</v>
      </c>
      <c r="S901" s="141"/>
      <c r="T901" s="141"/>
      <c r="U901" s="142">
        <v>146.81</v>
      </c>
    </row>
    <row r="902" spans="1:22" x14ac:dyDescent="0.25">
      <c r="B902" s="140" t="s">
        <v>353</v>
      </c>
      <c r="C902" s="140"/>
      <c r="D902" s="140"/>
      <c r="E902" s="140"/>
      <c r="F902" s="140"/>
      <c r="G902" s="140"/>
      <c r="H902" s="140"/>
      <c r="I902" s="141" t="s">
        <v>917</v>
      </c>
      <c r="J902" s="141"/>
      <c r="K902" s="141"/>
      <c r="L902" s="141" t="s">
        <v>221</v>
      </c>
      <c r="M902" s="141"/>
      <c r="N902" s="141"/>
      <c r="O902" s="141"/>
      <c r="P902" s="141"/>
      <c r="R902" s="143" t="s">
        <v>918</v>
      </c>
      <c r="S902" s="143"/>
      <c r="T902" s="143"/>
      <c r="U902" s="142">
        <v>125</v>
      </c>
    </row>
    <row r="903" spans="1:22" x14ac:dyDescent="0.25">
      <c r="R903" s="143"/>
      <c r="S903" s="143"/>
      <c r="T903" s="143"/>
    </row>
    <row r="904" spans="1:22" x14ac:dyDescent="0.25">
      <c r="B904" s="140" t="s">
        <v>353</v>
      </c>
      <c r="C904" s="140"/>
      <c r="D904" s="140"/>
      <c r="E904" s="140"/>
      <c r="F904" s="140"/>
      <c r="G904" s="140"/>
      <c r="H904" s="140"/>
      <c r="I904" s="141" t="s">
        <v>919</v>
      </c>
      <c r="J904" s="141"/>
      <c r="K904" s="141"/>
      <c r="L904" s="141" t="s">
        <v>421</v>
      </c>
      <c r="M904" s="141"/>
      <c r="N904" s="141"/>
      <c r="O904" s="141"/>
      <c r="P904" s="141"/>
      <c r="R904" s="141" t="s">
        <v>920</v>
      </c>
      <c r="S904" s="141"/>
      <c r="T904" s="141"/>
      <c r="U904" s="142">
        <v>450</v>
      </c>
    </row>
    <row r="905" spans="1:22" x14ac:dyDescent="0.25">
      <c r="B905" s="140" t="s">
        <v>270</v>
      </c>
      <c r="C905" s="140"/>
      <c r="D905" s="140"/>
      <c r="E905" s="140"/>
      <c r="F905" s="140"/>
      <c r="G905" s="140"/>
      <c r="H905" s="140"/>
      <c r="I905" s="141" t="s">
        <v>664</v>
      </c>
      <c r="J905" s="141"/>
      <c r="K905" s="141"/>
      <c r="L905" s="141" t="s">
        <v>665</v>
      </c>
      <c r="M905" s="141"/>
      <c r="N905" s="141"/>
      <c r="O905" s="141"/>
      <c r="P905" s="141"/>
      <c r="R905" s="141" t="s">
        <v>921</v>
      </c>
      <c r="S905" s="141"/>
      <c r="T905" s="141"/>
      <c r="U905" s="142">
        <v>495</v>
      </c>
    </row>
    <row r="906" spans="1:22" ht="6" customHeight="1" x14ac:dyDescent="0.25"/>
    <row r="907" spans="1:22" x14ac:dyDescent="0.25">
      <c r="D907" s="144" t="s">
        <v>2</v>
      </c>
      <c r="F907" s="144" t="s">
        <v>2</v>
      </c>
      <c r="H907" s="144" t="s">
        <v>2</v>
      </c>
      <c r="O907" s="145" t="s">
        <v>894</v>
      </c>
      <c r="P907" s="145"/>
      <c r="Q907" s="145"/>
      <c r="R907" s="145"/>
      <c r="S907" s="145"/>
      <c r="U907" s="146">
        <v>8850.24</v>
      </c>
    </row>
    <row r="908" spans="1:22" ht="215.25" customHeight="1" x14ac:dyDescent="0.25"/>
    <row r="909" spans="1:22" ht="11.25" customHeight="1" x14ac:dyDescent="0.25"/>
    <row r="910" spans="1:22" ht="13.5" customHeight="1" x14ac:dyDescent="0.25">
      <c r="A910" s="143" t="s">
        <v>295</v>
      </c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P910" s="147" t="s">
        <v>922</v>
      </c>
      <c r="Q910" s="147"/>
      <c r="R910" s="147"/>
      <c r="S910" s="147"/>
      <c r="T910" s="147"/>
      <c r="U910" s="147"/>
      <c r="V910" s="147"/>
    </row>
    <row r="911" spans="1:22" ht="20.25" customHeight="1" x14ac:dyDescent="0.25">
      <c r="A911" s="148" t="s">
        <v>297</v>
      </c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</row>
    <row r="912" spans="1:22" ht="7.5" customHeight="1" x14ac:dyDescent="0.25"/>
    <row r="913" spans="1:21" x14ac:dyDescent="0.25">
      <c r="A913" s="139" t="s">
        <v>923</v>
      </c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</row>
    <row r="914" spans="1:21" ht="6" customHeight="1" x14ac:dyDescent="0.25"/>
    <row r="915" spans="1:21" x14ac:dyDescent="0.25">
      <c r="B915" s="140" t="s">
        <v>250</v>
      </c>
      <c r="C915" s="140"/>
      <c r="D915" s="140"/>
      <c r="E915" s="140"/>
      <c r="F915" s="140"/>
      <c r="G915" s="140"/>
      <c r="H915" s="140"/>
      <c r="I915" s="141" t="s">
        <v>924</v>
      </c>
      <c r="J915" s="141"/>
      <c r="K915" s="141"/>
      <c r="L915" s="141" t="s">
        <v>260</v>
      </c>
      <c r="M915" s="141"/>
      <c r="N915" s="141"/>
      <c r="O915" s="141"/>
      <c r="P915" s="141"/>
      <c r="R915" s="141" t="s">
        <v>925</v>
      </c>
      <c r="S915" s="141"/>
      <c r="T915" s="141"/>
      <c r="U915" s="142">
        <v>28</v>
      </c>
    </row>
    <row r="916" spans="1:21" x14ac:dyDescent="0.25">
      <c r="B916" s="140" t="s">
        <v>299</v>
      </c>
      <c r="C916" s="140"/>
      <c r="D916" s="140"/>
      <c r="E916" s="140"/>
      <c r="F916" s="140"/>
      <c r="G916" s="140"/>
      <c r="H916" s="140"/>
      <c r="I916" s="141" t="s">
        <v>926</v>
      </c>
      <c r="J916" s="141"/>
      <c r="K916" s="141"/>
      <c r="L916" s="141" t="s">
        <v>225</v>
      </c>
      <c r="M916" s="141"/>
      <c r="N916" s="141"/>
      <c r="O916" s="141"/>
      <c r="P916" s="141"/>
      <c r="R916" s="143" t="s">
        <v>927</v>
      </c>
      <c r="S916" s="143"/>
      <c r="T916" s="143"/>
      <c r="U916" s="142">
        <v>202.73</v>
      </c>
    </row>
    <row r="917" spans="1:21" x14ac:dyDescent="0.25">
      <c r="R917" s="143"/>
      <c r="S917" s="143"/>
      <c r="T917" s="143"/>
    </row>
    <row r="918" spans="1:21" x14ac:dyDescent="0.25">
      <c r="B918" s="140" t="s">
        <v>299</v>
      </c>
      <c r="C918" s="140"/>
      <c r="D918" s="140"/>
      <c r="E918" s="140"/>
      <c r="F918" s="140"/>
      <c r="G918" s="140"/>
      <c r="H918" s="140"/>
      <c r="I918" s="141" t="s">
        <v>926</v>
      </c>
      <c r="J918" s="141"/>
      <c r="K918" s="141"/>
      <c r="L918" s="141" t="s">
        <v>248</v>
      </c>
      <c r="M918" s="141"/>
      <c r="N918" s="141"/>
      <c r="O918" s="141"/>
      <c r="P918" s="141"/>
      <c r="R918" s="141" t="s">
        <v>928</v>
      </c>
      <c r="S918" s="141"/>
      <c r="T918" s="141"/>
      <c r="U918" s="142">
        <v>12.5</v>
      </c>
    </row>
    <row r="919" spans="1:21" x14ac:dyDescent="0.25">
      <c r="B919" s="140" t="s">
        <v>299</v>
      </c>
      <c r="C919" s="140"/>
      <c r="D919" s="140"/>
      <c r="E919" s="140"/>
      <c r="F919" s="140"/>
      <c r="G919" s="140"/>
      <c r="H919" s="140"/>
      <c r="I919" s="141" t="s">
        <v>929</v>
      </c>
      <c r="J919" s="141"/>
      <c r="K919" s="141"/>
      <c r="L919" s="141" t="s">
        <v>225</v>
      </c>
      <c r="M919" s="141"/>
      <c r="N919" s="141"/>
      <c r="O919" s="141"/>
      <c r="P919" s="141"/>
      <c r="R919" s="143" t="s">
        <v>930</v>
      </c>
      <c r="S919" s="143"/>
      <c r="T919" s="143"/>
      <c r="U919" s="142">
        <v>170</v>
      </c>
    </row>
    <row r="920" spans="1:21" x14ac:dyDescent="0.25">
      <c r="R920" s="143"/>
      <c r="S920" s="143"/>
      <c r="T920" s="143"/>
    </row>
    <row r="921" spans="1:21" x14ac:dyDescent="0.25">
      <c r="B921" s="140" t="s">
        <v>299</v>
      </c>
      <c r="C921" s="140"/>
      <c r="D921" s="140"/>
      <c r="E921" s="140"/>
      <c r="F921" s="140"/>
      <c r="G921" s="140"/>
      <c r="H921" s="140"/>
      <c r="I921" s="141" t="s">
        <v>929</v>
      </c>
      <c r="J921" s="141"/>
      <c r="K921" s="141"/>
      <c r="L921" s="141" t="s">
        <v>248</v>
      </c>
      <c r="M921" s="141"/>
      <c r="N921" s="141"/>
      <c r="O921" s="141"/>
      <c r="P921" s="141"/>
      <c r="R921" s="143" t="s">
        <v>931</v>
      </c>
      <c r="S921" s="143"/>
      <c r="T921" s="143"/>
      <c r="U921" s="142">
        <v>37</v>
      </c>
    </row>
    <row r="922" spans="1:21" x14ac:dyDescent="0.25">
      <c r="R922" s="143"/>
      <c r="S922" s="143"/>
      <c r="T922" s="143"/>
    </row>
    <row r="923" spans="1:21" x14ac:dyDescent="0.25">
      <c r="B923" s="140" t="s">
        <v>253</v>
      </c>
      <c r="C923" s="140"/>
      <c r="D923" s="140"/>
      <c r="E923" s="140"/>
      <c r="F923" s="140"/>
      <c r="G923" s="140"/>
      <c r="H923" s="140"/>
      <c r="I923" s="141" t="s">
        <v>932</v>
      </c>
      <c r="J923" s="141"/>
      <c r="K923" s="141"/>
      <c r="L923" s="141" t="s">
        <v>355</v>
      </c>
      <c r="M923" s="141"/>
      <c r="N923" s="141"/>
      <c r="O923" s="141"/>
      <c r="P923" s="141"/>
      <c r="R923" s="143" t="s">
        <v>933</v>
      </c>
      <c r="S923" s="143"/>
      <c r="T923" s="143"/>
      <c r="U923" s="142">
        <v>39.22</v>
      </c>
    </row>
    <row r="924" spans="1:21" x14ac:dyDescent="0.25">
      <c r="R924" s="143"/>
      <c r="S924" s="143"/>
      <c r="T924" s="143"/>
    </row>
    <row r="925" spans="1:21" x14ac:dyDescent="0.25">
      <c r="B925" s="140" t="s">
        <v>223</v>
      </c>
      <c r="C925" s="140"/>
      <c r="D925" s="140"/>
      <c r="E925" s="140"/>
      <c r="F925" s="140"/>
      <c r="G925" s="140"/>
      <c r="H925" s="140"/>
      <c r="I925" s="141" t="s">
        <v>743</v>
      </c>
      <c r="J925" s="141"/>
      <c r="K925" s="141"/>
      <c r="L925" s="141" t="s">
        <v>355</v>
      </c>
      <c r="M925" s="141"/>
      <c r="N925" s="141"/>
      <c r="O925" s="141"/>
      <c r="P925" s="141"/>
      <c r="R925" s="143" t="s">
        <v>933</v>
      </c>
      <c r="S925" s="143"/>
      <c r="T925" s="143"/>
      <c r="U925" s="142">
        <v>106.64</v>
      </c>
    </row>
    <row r="926" spans="1:21" x14ac:dyDescent="0.25">
      <c r="R926" s="143"/>
      <c r="S926" s="143"/>
      <c r="T926" s="143"/>
    </row>
    <row r="927" spans="1:21" x14ac:dyDescent="0.25">
      <c r="B927" s="140" t="s">
        <v>258</v>
      </c>
      <c r="C927" s="140"/>
      <c r="D927" s="140"/>
      <c r="E927" s="140"/>
      <c r="F927" s="140"/>
      <c r="G927" s="140"/>
      <c r="H927" s="140"/>
      <c r="I927" s="141" t="s">
        <v>934</v>
      </c>
      <c r="J927" s="141"/>
      <c r="K927" s="141"/>
      <c r="L927" s="141" t="s">
        <v>389</v>
      </c>
      <c r="M927" s="141"/>
      <c r="N927" s="141"/>
      <c r="O927" s="141"/>
      <c r="P927" s="141"/>
      <c r="R927" s="143" t="s">
        <v>935</v>
      </c>
      <c r="S927" s="143"/>
      <c r="T927" s="143"/>
      <c r="U927" s="142">
        <v>165</v>
      </c>
    </row>
    <row r="928" spans="1:21" x14ac:dyDescent="0.25">
      <c r="R928" s="143"/>
      <c r="S928" s="143"/>
      <c r="T928" s="143"/>
    </row>
    <row r="929" spans="2:21" x14ac:dyDescent="0.25">
      <c r="B929" s="140" t="s">
        <v>262</v>
      </c>
      <c r="C929" s="140"/>
      <c r="D929" s="140"/>
      <c r="E929" s="140"/>
      <c r="F929" s="140"/>
      <c r="G929" s="140"/>
      <c r="H929" s="140"/>
      <c r="I929" s="141" t="s">
        <v>897</v>
      </c>
      <c r="J929" s="141"/>
      <c r="K929" s="141"/>
      <c r="L929" s="141" t="s">
        <v>355</v>
      </c>
      <c r="M929" s="141"/>
      <c r="N929" s="141"/>
      <c r="O929" s="141"/>
      <c r="P929" s="141"/>
      <c r="R929" s="143" t="s">
        <v>933</v>
      </c>
      <c r="S929" s="143"/>
      <c r="T929" s="143"/>
      <c r="U929" s="142">
        <v>158.06</v>
      </c>
    </row>
    <row r="930" spans="2:21" x14ac:dyDescent="0.25">
      <c r="R930" s="143"/>
      <c r="S930" s="143"/>
      <c r="T930" s="143"/>
    </row>
    <row r="931" spans="2:21" x14ac:dyDescent="0.25">
      <c r="B931" s="140" t="s">
        <v>262</v>
      </c>
      <c r="C931" s="140"/>
      <c r="D931" s="140"/>
      <c r="E931" s="140"/>
      <c r="F931" s="140"/>
      <c r="G931" s="140"/>
      <c r="H931" s="140"/>
      <c r="I931" s="141" t="s">
        <v>936</v>
      </c>
      <c r="J931" s="141"/>
      <c r="K931" s="141"/>
      <c r="L931" s="141" t="s">
        <v>355</v>
      </c>
      <c r="M931" s="141"/>
      <c r="N931" s="141"/>
      <c r="O931" s="141"/>
      <c r="P931" s="141"/>
      <c r="R931" s="143" t="s">
        <v>937</v>
      </c>
      <c r="S931" s="143"/>
      <c r="T931" s="143"/>
      <c r="U931" s="142">
        <v>438.92</v>
      </c>
    </row>
    <row r="932" spans="2:21" x14ac:dyDescent="0.25">
      <c r="R932" s="143"/>
      <c r="S932" s="143"/>
      <c r="T932" s="143"/>
    </row>
    <row r="933" spans="2:21" x14ac:dyDescent="0.25">
      <c r="B933" s="140" t="s">
        <v>262</v>
      </c>
      <c r="C933" s="140"/>
      <c r="D933" s="140"/>
      <c r="E933" s="140"/>
      <c r="F933" s="140"/>
      <c r="G933" s="140"/>
      <c r="H933" s="140"/>
      <c r="I933" s="141" t="s">
        <v>936</v>
      </c>
      <c r="J933" s="141"/>
      <c r="K933" s="141"/>
      <c r="L933" s="141" t="s">
        <v>248</v>
      </c>
      <c r="M933" s="141"/>
      <c r="N933" s="141"/>
      <c r="O933" s="141"/>
      <c r="P933" s="141"/>
      <c r="R933" s="143" t="s">
        <v>938</v>
      </c>
      <c r="S933" s="143"/>
      <c r="T933" s="143"/>
      <c r="U933" s="142">
        <v>2.83</v>
      </c>
    </row>
    <row r="934" spans="2:21" x14ac:dyDescent="0.25">
      <c r="R934" s="143"/>
      <c r="S934" s="143"/>
      <c r="T934" s="143"/>
    </row>
    <row r="935" spans="2:21" x14ac:dyDescent="0.25">
      <c r="B935" s="140" t="s">
        <v>305</v>
      </c>
      <c r="C935" s="140"/>
      <c r="D935" s="140"/>
      <c r="E935" s="140"/>
      <c r="F935" s="140"/>
      <c r="G935" s="140"/>
      <c r="H935" s="140"/>
      <c r="I935" s="141" t="s">
        <v>664</v>
      </c>
      <c r="J935" s="141"/>
      <c r="K935" s="141"/>
      <c r="L935" s="141" t="s">
        <v>665</v>
      </c>
      <c r="M935" s="141"/>
      <c r="N935" s="141"/>
      <c r="O935" s="141"/>
      <c r="P935" s="141"/>
      <c r="R935" s="141" t="s">
        <v>939</v>
      </c>
      <c r="S935" s="141"/>
      <c r="T935" s="141"/>
      <c r="U935" s="142">
        <v>119</v>
      </c>
    </row>
    <row r="936" spans="2:21" x14ac:dyDescent="0.25">
      <c r="B936" s="140" t="s">
        <v>305</v>
      </c>
      <c r="C936" s="140"/>
      <c r="D936" s="140"/>
      <c r="E936" s="140"/>
      <c r="F936" s="140"/>
      <c r="G936" s="140"/>
      <c r="H936" s="140"/>
      <c r="I936" s="141" t="s">
        <v>940</v>
      </c>
      <c r="J936" s="141"/>
      <c r="K936" s="141"/>
      <c r="L936" s="141" t="s">
        <v>260</v>
      </c>
      <c r="M936" s="141"/>
      <c r="N936" s="141"/>
      <c r="O936" s="141"/>
      <c r="P936" s="141"/>
      <c r="R936" s="143" t="s">
        <v>941</v>
      </c>
      <c r="S936" s="143"/>
      <c r="T936" s="143"/>
      <c r="U936" s="142">
        <v>671.27</v>
      </c>
    </row>
    <row r="937" spans="2:21" x14ac:dyDescent="0.25">
      <c r="R937" s="143"/>
      <c r="S937" s="143"/>
      <c r="T937" s="143"/>
    </row>
    <row r="938" spans="2:21" x14ac:dyDescent="0.25">
      <c r="B938" s="140" t="s">
        <v>305</v>
      </c>
      <c r="C938" s="140"/>
      <c r="D938" s="140"/>
      <c r="E938" s="140"/>
      <c r="F938" s="140"/>
      <c r="G938" s="140"/>
      <c r="H938" s="140"/>
      <c r="I938" s="141" t="s">
        <v>940</v>
      </c>
      <c r="J938" s="141"/>
      <c r="K938" s="141"/>
      <c r="L938" s="141" t="s">
        <v>248</v>
      </c>
      <c r="M938" s="141"/>
      <c r="N938" s="141"/>
      <c r="O938" s="141"/>
      <c r="P938" s="141"/>
      <c r="R938" s="143" t="s">
        <v>942</v>
      </c>
      <c r="S938" s="143"/>
      <c r="T938" s="143"/>
      <c r="U938" s="142">
        <v>2.78</v>
      </c>
    </row>
    <row r="939" spans="2:21" x14ac:dyDescent="0.25">
      <c r="R939" s="143"/>
      <c r="S939" s="143"/>
      <c r="T939" s="143"/>
    </row>
    <row r="940" spans="2:21" x14ac:dyDescent="0.25">
      <c r="B940" s="140" t="s">
        <v>263</v>
      </c>
      <c r="C940" s="140"/>
      <c r="D940" s="140"/>
      <c r="E940" s="140"/>
      <c r="F940" s="140"/>
      <c r="G940" s="140"/>
      <c r="H940" s="140"/>
      <c r="I940" s="141" t="s">
        <v>653</v>
      </c>
      <c r="J940" s="141"/>
      <c r="K940" s="141"/>
      <c r="L940" s="141" t="s">
        <v>248</v>
      </c>
      <c r="M940" s="141"/>
      <c r="N940" s="141"/>
      <c r="O940" s="141"/>
      <c r="P940" s="141"/>
      <c r="R940" s="141" t="s">
        <v>943</v>
      </c>
      <c r="S940" s="141"/>
      <c r="T940" s="141"/>
      <c r="U940" s="142">
        <v>-5.99</v>
      </c>
    </row>
    <row r="941" spans="2:21" x14ac:dyDescent="0.25">
      <c r="B941" s="140" t="s">
        <v>227</v>
      </c>
      <c r="C941" s="140"/>
      <c r="D941" s="140"/>
      <c r="E941" s="140"/>
      <c r="F941" s="140"/>
      <c r="G941" s="140"/>
      <c r="H941" s="140"/>
      <c r="I941" s="141" t="s">
        <v>944</v>
      </c>
      <c r="J941" s="141"/>
      <c r="K941" s="141"/>
      <c r="L941" s="141" t="s">
        <v>945</v>
      </c>
      <c r="M941" s="141"/>
      <c r="N941" s="141"/>
      <c r="O941" s="141"/>
      <c r="P941" s="141"/>
      <c r="R941" s="143" t="s">
        <v>946</v>
      </c>
      <c r="S941" s="143"/>
      <c r="T941" s="143"/>
      <c r="U941" s="142">
        <v>43.44</v>
      </c>
    </row>
    <row r="942" spans="2:21" x14ac:dyDescent="0.25">
      <c r="R942" s="143"/>
      <c r="S942" s="143"/>
      <c r="T942" s="143"/>
    </row>
    <row r="943" spans="2:21" x14ac:dyDescent="0.25">
      <c r="B943" s="140" t="s">
        <v>233</v>
      </c>
      <c r="C943" s="140"/>
      <c r="D943" s="140"/>
      <c r="E943" s="140"/>
      <c r="F943" s="140"/>
      <c r="G943" s="140"/>
      <c r="H943" s="140"/>
      <c r="I943" s="141" t="s">
        <v>947</v>
      </c>
      <c r="J943" s="141"/>
      <c r="K943" s="141"/>
      <c r="L943" s="141" t="s">
        <v>355</v>
      </c>
      <c r="M943" s="141"/>
      <c r="N943" s="141"/>
      <c r="O943" s="141"/>
      <c r="P943" s="141"/>
      <c r="R943" s="143" t="s">
        <v>933</v>
      </c>
      <c r="S943" s="143"/>
      <c r="T943" s="143"/>
      <c r="U943" s="142">
        <v>42.28</v>
      </c>
    </row>
    <row r="944" spans="2:21" x14ac:dyDescent="0.25">
      <c r="R944" s="143"/>
      <c r="S944" s="143"/>
      <c r="T944" s="143"/>
    </row>
    <row r="945" spans="2:21" x14ac:dyDescent="0.25">
      <c r="B945" s="140" t="s">
        <v>268</v>
      </c>
      <c r="C945" s="140"/>
      <c r="D945" s="140"/>
      <c r="E945" s="140"/>
      <c r="F945" s="140"/>
      <c r="G945" s="140"/>
      <c r="H945" s="140"/>
      <c r="I945" s="141" t="s">
        <v>917</v>
      </c>
      <c r="J945" s="141"/>
      <c r="K945" s="141"/>
      <c r="L945" s="141" t="s">
        <v>221</v>
      </c>
      <c r="M945" s="141"/>
      <c r="N945" s="141"/>
      <c r="O945" s="141"/>
      <c r="P945" s="141"/>
      <c r="R945" s="143" t="s">
        <v>948</v>
      </c>
      <c r="S945" s="143"/>
      <c r="T945" s="143"/>
      <c r="U945" s="142">
        <v>40</v>
      </c>
    </row>
    <row r="946" spans="2:21" x14ac:dyDescent="0.25">
      <c r="R946" s="143"/>
      <c r="S946" s="143"/>
      <c r="T946" s="143"/>
    </row>
    <row r="947" spans="2:21" x14ac:dyDescent="0.25">
      <c r="B947" s="140" t="s">
        <v>310</v>
      </c>
      <c r="C947" s="140"/>
      <c r="D947" s="140"/>
      <c r="E947" s="140"/>
      <c r="F947" s="140"/>
      <c r="G947" s="140"/>
      <c r="H947" s="140"/>
      <c r="I947" s="141" t="s">
        <v>743</v>
      </c>
      <c r="J947" s="141"/>
      <c r="K947" s="141"/>
      <c r="L947" s="141" t="s">
        <v>945</v>
      </c>
      <c r="M947" s="141"/>
      <c r="N947" s="141"/>
      <c r="O947" s="141"/>
      <c r="P947" s="141"/>
      <c r="R947" s="143" t="s">
        <v>949</v>
      </c>
      <c r="S947" s="143"/>
      <c r="T947" s="143"/>
      <c r="U947" s="142">
        <v>40.28</v>
      </c>
    </row>
    <row r="948" spans="2:21" x14ac:dyDescent="0.25">
      <c r="R948" s="143"/>
      <c r="S948" s="143"/>
      <c r="T948" s="143"/>
    </row>
    <row r="949" spans="2:21" x14ac:dyDescent="0.25">
      <c r="B949" s="140" t="s">
        <v>310</v>
      </c>
      <c r="C949" s="140"/>
      <c r="D949" s="140"/>
      <c r="E949" s="140"/>
      <c r="F949" s="140"/>
      <c r="G949" s="140"/>
      <c r="H949" s="140"/>
      <c r="I949" s="141" t="s">
        <v>743</v>
      </c>
      <c r="J949" s="141"/>
      <c r="K949" s="141"/>
      <c r="L949" s="141" t="s">
        <v>260</v>
      </c>
      <c r="M949" s="141"/>
      <c r="N949" s="141"/>
      <c r="O949" s="141"/>
      <c r="P949" s="141"/>
      <c r="R949" s="141" t="s">
        <v>950</v>
      </c>
      <c r="S949" s="141"/>
      <c r="T949" s="141"/>
      <c r="U949" s="142">
        <v>31.22</v>
      </c>
    </row>
    <row r="950" spans="2:21" x14ac:dyDescent="0.25">
      <c r="B950" s="140" t="s">
        <v>310</v>
      </c>
      <c r="C950" s="140"/>
      <c r="D950" s="140"/>
      <c r="E950" s="140"/>
      <c r="F950" s="140"/>
      <c r="G950" s="140"/>
      <c r="H950" s="140"/>
      <c r="I950" s="141" t="s">
        <v>897</v>
      </c>
      <c r="J950" s="141"/>
      <c r="K950" s="141"/>
      <c r="L950" s="141" t="s">
        <v>355</v>
      </c>
      <c r="M950" s="141"/>
      <c r="N950" s="141"/>
      <c r="O950" s="141"/>
      <c r="P950" s="141"/>
      <c r="R950" s="143" t="s">
        <v>933</v>
      </c>
      <c r="S950" s="143"/>
      <c r="T950" s="143"/>
      <c r="U950" s="142">
        <v>113.42</v>
      </c>
    </row>
    <row r="951" spans="2:21" x14ac:dyDescent="0.25">
      <c r="R951" s="143"/>
      <c r="S951" s="143"/>
      <c r="T951" s="143"/>
    </row>
    <row r="952" spans="2:21" x14ac:dyDescent="0.25">
      <c r="B952" s="140" t="s">
        <v>310</v>
      </c>
      <c r="C952" s="140"/>
      <c r="D952" s="140"/>
      <c r="E952" s="140"/>
      <c r="F952" s="140"/>
      <c r="G952" s="140"/>
      <c r="H952" s="140"/>
      <c r="I952" s="141" t="s">
        <v>951</v>
      </c>
      <c r="J952" s="141"/>
      <c r="K952" s="141"/>
      <c r="L952" s="141" t="s">
        <v>945</v>
      </c>
      <c r="M952" s="141"/>
      <c r="N952" s="141"/>
      <c r="O952" s="141"/>
      <c r="P952" s="141"/>
      <c r="R952" s="143" t="s">
        <v>946</v>
      </c>
      <c r="S952" s="143"/>
      <c r="T952" s="143"/>
      <c r="U952" s="142">
        <v>40</v>
      </c>
    </row>
    <row r="953" spans="2:21" x14ac:dyDescent="0.25">
      <c r="R953" s="143"/>
      <c r="S953" s="143"/>
      <c r="T953" s="143"/>
    </row>
    <row r="954" spans="2:21" x14ac:dyDescent="0.25">
      <c r="B954" s="140" t="s">
        <v>353</v>
      </c>
      <c r="C954" s="140"/>
      <c r="D954" s="140"/>
      <c r="E954" s="140"/>
      <c r="F954" s="140"/>
      <c r="G954" s="140"/>
      <c r="H954" s="140"/>
      <c r="I954" s="141" t="s">
        <v>952</v>
      </c>
      <c r="J954" s="141"/>
      <c r="K954" s="141"/>
      <c r="L954" s="141" t="s">
        <v>945</v>
      </c>
      <c r="M954" s="141"/>
      <c r="N954" s="141"/>
      <c r="O954" s="141"/>
      <c r="P954" s="141"/>
      <c r="R954" s="143" t="s">
        <v>946</v>
      </c>
      <c r="S954" s="143"/>
      <c r="T954" s="143"/>
      <c r="U954" s="142">
        <v>20</v>
      </c>
    </row>
    <row r="955" spans="2:21" x14ac:dyDescent="0.25">
      <c r="R955" s="143"/>
      <c r="S955" s="143"/>
      <c r="T955" s="143"/>
    </row>
    <row r="956" spans="2:21" x14ac:dyDescent="0.25">
      <c r="B956" s="140" t="s">
        <v>235</v>
      </c>
      <c r="C956" s="140"/>
      <c r="D956" s="140"/>
      <c r="E956" s="140"/>
      <c r="F956" s="140"/>
      <c r="G956" s="140"/>
      <c r="H956" s="140"/>
      <c r="I956" s="141" t="s">
        <v>951</v>
      </c>
      <c r="J956" s="141"/>
      <c r="K956" s="141"/>
      <c r="L956" s="141" t="s">
        <v>945</v>
      </c>
      <c r="M956" s="141"/>
      <c r="N956" s="141"/>
      <c r="O956" s="141"/>
      <c r="P956" s="141"/>
      <c r="R956" s="143" t="s">
        <v>953</v>
      </c>
      <c r="S956" s="143"/>
      <c r="T956" s="143"/>
      <c r="U956" s="142">
        <v>33.880000000000003</v>
      </c>
    </row>
    <row r="957" spans="2:21" x14ac:dyDescent="0.25">
      <c r="R957" s="143"/>
      <c r="S957" s="143"/>
      <c r="T957" s="143"/>
    </row>
    <row r="958" spans="2:21" x14ac:dyDescent="0.25">
      <c r="B958" s="140" t="s">
        <v>237</v>
      </c>
      <c r="C958" s="140"/>
      <c r="D958" s="140"/>
      <c r="E958" s="140"/>
      <c r="F958" s="140"/>
      <c r="G958" s="140"/>
      <c r="H958" s="140"/>
      <c r="I958" s="141" t="s">
        <v>743</v>
      </c>
      <c r="J958" s="141"/>
      <c r="K958" s="141"/>
      <c r="L958" s="141" t="s">
        <v>945</v>
      </c>
      <c r="M958" s="141"/>
      <c r="N958" s="141"/>
      <c r="O958" s="141"/>
      <c r="P958" s="141"/>
      <c r="R958" s="141" t="s">
        <v>954</v>
      </c>
      <c r="S958" s="141"/>
      <c r="T958" s="141"/>
      <c r="U958" s="142">
        <v>20.8</v>
      </c>
    </row>
    <row r="959" spans="2:21" x14ac:dyDescent="0.25">
      <c r="B959" s="140" t="s">
        <v>237</v>
      </c>
      <c r="C959" s="140"/>
      <c r="D959" s="140"/>
      <c r="E959" s="140"/>
      <c r="F959" s="140"/>
      <c r="G959" s="140"/>
      <c r="H959" s="140"/>
      <c r="I959" s="141" t="s">
        <v>743</v>
      </c>
      <c r="J959" s="141"/>
      <c r="K959" s="141"/>
      <c r="L959" s="141" t="s">
        <v>945</v>
      </c>
      <c r="M959" s="141"/>
      <c r="N959" s="141"/>
      <c r="O959" s="141"/>
      <c r="P959" s="141"/>
      <c r="R959" s="141" t="s">
        <v>955</v>
      </c>
      <c r="S959" s="141"/>
      <c r="T959" s="141"/>
      <c r="U959" s="142">
        <v>147.13999999999999</v>
      </c>
    </row>
    <row r="960" spans="2:21" ht="6" customHeight="1" x14ac:dyDescent="0.25"/>
    <row r="961" spans="1:22" x14ac:dyDescent="0.25">
      <c r="D961" s="144" t="s">
        <v>2</v>
      </c>
      <c r="F961" s="144" t="s">
        <v>2</v>
      </c>
      <c r="H961" s="144" t="s">
        <v>2</v>
      </c>
      <c r="O961" s="145" t="s">
        <v>923</v>
      </c>
      <c r="P961" s="145"/>
      <c r="Q961" s="145"/>
      <c r="R961" s="145"/>
      <c r="S961" s="145"/>
      <c r="U961" s="146">
        <v>2720.42</v>
      </c>
    </row>
    <row r="962" spans="1:22" ht="123.75" customHeight="1" x14ac:dyDescent="0.25"/>
    <row r="963" spans="1:22" ht="11.25" customHeight="1" x14ac:dyDescent="0.25"/>
    <row r="964" spans="1:22" ht="13.5" customHeight="1" x14ac:dyDescent="0.25">
      <c r="A964" s="143" t="s">
        <v>295</v>
      </c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P964" s="147" t="s">
        <v>956</v>
      </c>
      <c r="Q964" s="147"/>
      <c r="R964" s="147"/>
      <c r="S964" s="147"/>
      <c r="T964" s="147"/>
      <c r="U964" s="147"/>
      <c r="V964" s="147"/>
    </row>
    <row r="965" spans="1:22" ht="20.25" customHeight="1" x14ac:dyDescent="0.25">
      <c r="A965" s="148" t="s">
        <v>297</v>
      </c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</row>
    <row r="966" spans="1:22" ht="7.5" customHeight="1" x14ac:dyDescent="0.25"/>
    <row r="967" spans="1:22" x14ac:dyDescent="0.25">
      <c r="A967" s="139" t="s">
        <v>957</v>
      </c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</row>
    <row r="968" spans="1:22" ht="6" customHeight="1" x14ac:dyDescent="0.25"/>
    <row r="969" spans="1:22" x14ac:dyDescent="0.25">
      <c r="B969" s="140" t="s">
        <v>349</v>
      </c>
      <c r="C969" s="140"/>
      <c r="D969" s="140"/>
      <c r="E969" s="140"/>
      <c r="F969" s="140"/>
      <c r="G969" s="140"/>
      <c r="H969" s="140"/>
      <c r="I969" s="141" t="s">
        <v>335</v>
      </c>
      <c r="J969" s="141"/>
      <c r="K969" s="141"/>
      <c r="L969" s="141" t="s">
        <v>248</v>
      </c>
      <c r="M969" s="141"/>
      <c r="N969" s="141"/>
      <c r="O969" s="141"/>
      <c r="P969" s="141"/>
      <c r="R969" s="143" t="s">
        <v>958</v>
      </c>
      <c r="S969" s="143"/>
      <c r="T969" s="143"/>
      <c r="U969" s="142">
        <v>2.64</v>
      </c>
    </row>
    <row r="970" spans="1:22" x14ac:dyDescent="0.25">
      <c r="R970" s="143"/>
      <c r="S970" s="143"/>
      <c r="T970" s="143"/>
    </row>
    <row r="971" spans="1:22" x14ac:dyDescent="0.25">
      <c r="B971" s="140" t="s">
        <v>349</v>
      </c>
      <c r="C971" s="140"/>
      <c r="D971" s="140"/>
      <c r="E971" s="140"/>
      <c r="F971" s="140"/>
      <c r="G971" s="140"/>
      <c r="H971" s="140"/>
      <c r="I971" s="141" t="s">
        <v>365</v>
      </c>
      <c r="J971" s="141"/>
      <c r="K971" s="141"/>
      <c r="L971" s="141" t="s">
        <v>366</v>
      </c>
      <c r="M971" s="141"/>
      <c r="N971" s="141"/>
      <c r="O971" s="141"/>
      <c r="P971" s="141"/>
      <c r="R971" s="143" t="s">
        <v>959</v>
      </c>
      <c r="S971" s="143"/>
      <c r="T971" s="143"/>
      <c r="U971" s="142">
        <v>40.75</v>
      </c>
    </row>
    <row r="972" spans="1:22" x14ac:dyDescent="0.25">
      <c r="R972" s="143"/>
      <c r="S972" s="143"/>
      <c r="T972" s="143"/>
    </row>
    <row r="973" spans="1:22" x14ac:dyDescent="0.25">
      <c r="B973" s="140" t="s">
        <v>349</v>
      </c>
      <c r="C973" s="140"/>
      <c r="D973" s="140"/>
      <c r="E973" s="140"/>
      <c r="F973" s="140"/>
      <c r="G973" s="140"/>
      <c r="H973" s="140"/>
      <c r="I973" s="141" t="s">
        <v>603</v>
      </c>
      <c r="J973" s="141"/>
      <c r="K973" s="141"/>
      <c r="L973" s="141" t="s">
        <v>442</v>
      </c>
      <c r="M973" s="141"/>
      <c r="N973" s="141"/>
      <c r="O973" s="141"/>
      <c r="P973" s="141"/>
      <c r="R973" s="141" t="s">
        <v>960</v>
      </c>
      <c r="S973" s="141"/>
      <c r="T973" s="141"/>
      <c r="U973" s="142">
        <v>44.53</v>
      </c>
    </row>
    <row r="974" spans="1:22" x14ac:dyDescent="0.25">
      <c r="B974" s="140" t="s">
        <v>219</v>
      </c>
      <c r="C974" s="140"/>
      <c r="D974" s="140"/>
      <c r="E974" s="140"/>
      <c r="F974" s="140"/>
      <c r="G974" s="140"/>
      <c r="H974" s="140"/>
      <c r="I974" s="141" t="s">
        <v>365</v>
      </c>
      <c r="J974" s="141"/>
      <c r="K974" s="141"/>
      <c r="L974" s="141" t="s">
        <v>366</v>
      </c>
      <c r="M974" s="141"/>
      <c r="N974" s="141"/>
      <c r="O974" s="141"/>
      <c r="P974" s="141"/>
      <c r="R974" s="143" t="s">
        <v>961</v>
      </c>
      <c r="S974" s="143"/>
      <c r="T974" s="143"/>
      <c r="U974" s="142">
        <v>40.75</v>
      </c>
    </row>
    <row r="975" spans="1:22" x14ac:dyDescent="0.25">
      <c r="R975" s="143"/>
      <c r="S975" s="143"/>
      <c r="T975" s="143"/>
    </row>
    <row r="976" spans="1:22" x14ac:dyDescent="0.25">
      <c r="B976" s="140" t="s">
        <v>219</v>
      </c>
      <c r="C976" s="140"/>
      <c r="D976" s="140"/>
      <c r="E976" s="140"/>
      <c r="F976" s="140"/>
      <c r="G976" s="140"/>
      <c r="H976" s="140"/>
      <c r="I976" s="141" t="s">
        <v>962</v>
      </c>
      <c r="J976" s="141"/>
      <c r="K976" s="141"/>
      <c r="L976" s="141" t="s">
        <v>446</v>
      </c>
      <c r="M976" s="141"/>
      <c r="N976" s="141"/>
      <c r="O976" s="141"/>
      <c r="P976" s="141"/>
      <c r="R976" s="143" t="s">
        <v>963</v>
      </c>
      <c r="S976" s="143"/>
      <c r="T976" s="143"/>
      <c r="U976" s="142">
        <v>22.44</v>
      </c>
    </row>
    <row r="977" spans="2:21" x14ac:dyDescent="0.25">
      <c r="R977" s="143"/>
      <c r="S977" s="143"/>
      <c r="T977" s="143"/>
    </row>
    <row r="978" spans="2:21" x14ac:dyDescent="0.25">
      <c r="B978" s="140" t="s">
        <v>219</v>
      </c>
      <c r="C978" s="140"/>
      <c r="D978" s="140"/>
      <c r="E978" s="140"/>
      <c r="F978" s="140"/>
      <c r="G978" s="140"/>
      <c r="H978" s="140"/>
      <c r="I978" s="141" t="s">
        <v>962</v>
      </c>
      <c r="J978" s="141"/>
      <c r="K978" s="141"/>
      <c r="L978" s="141" t="s">
        <v>446</v>
      </c>
      <c r="M978" s="141"/>
      <c r="N978" s="141"/>
      <c r="O978" s="141"/>
      <c r="P978" s="141"/>
      <c r="R978" s="143" t="s">
        <v>964</v>
      </c>
      <c r="S978" s="143"/>
      <c r="T978" s="143"/>
      <c r="U978" s="142">
        <v>9.61</v>
      </c>
    </row>
    <row r="979" spans="2:21" x14ac:dyDescent="0.25">
      <c r="R979" s="143"/>
      <c r="S979" s="143"/>
      <c r="T979" s="143"/>
    </row>
    <row r="980" spans="2:21" x14ac:dyDescent="0.25">
      <c r="B980" s="140" t="s">
        <v>707</v>
      </c>
      <c r="C980" s="140"/>
      <c r="D980" s="140"/>
      <c r="E980" s="140"/>
      <c r="F980" s="140"/>
      <c r="G980" s="140"/>
      <c r="H980" s="140"/>
      <c r="I980" s="141" t="s">
        <v>965</v>
      </c>
      <c r="J980" s="141"/>
      <c r="K980" s="141"/>
      <c r="L980" s="141" t="s">
        <v>225</v>
      </c>
      <c r="M980" s="141"/>
      <c r="N980" s="141"/>
      <c r="O980" s="141"/>
      <c r="P980" s="141"/>
      <c r="R980" s="143" t="s">
        <v>966</v>
      </c>
      <c r="S980" s="143"/>
      <c r="T980" s="143"/>
      <c r="U980" s="142">
        <v>289.42</v>
      </c>
    </row>
    <row r="981" spans="2:21" x14ac:dyDescent="0.25">
      <c r="R981" s="143"/>
      <c r="S981" s="143"/>
      <c r="T981" s="143"/>
    </row>
    <row r="982" spans="2:21" x14ac:dyDescent="0.25">
      <c r="B982" s="140" t="s">
        <v>707</v>
      </c>
      <c r="C982" s="140"/>
      <c r="D982" s="140"/>
      <c r="E982" s="140"/>
      <c r="F982" s="140"/>
      <c r="G982" s="140"/>
      <c r="H982" s="140"/>
      <c r="I982" s="141" t="s">
        <v>965</v>
      </c>
      <c r="J982" s="141"/>
      <c r="K982" s="141"/>
      <c r="L982" s="141" t="s">
        <v>225</v>
      </c>
      <c r="M982" s="141"/>
      <c r="N982" s="141"/>
      <c r="O982" s="141"/>
      <c r="P982" s="141"/>
      <c r="R982" s="143" t="s">
        <v>967</v>
      </c>
      <c r="S982" s="143"/>
      <c r="T982" s="143"/>
      <c r="U982" s="142">
        <v>1640.08</v>
      </c>
    </row>
    <row r="983" spans="2:21" x14ac:dyDescent="0.25">
      <c r="R983" s="143"/>
      <c r="S983" s="143"/>
      <c r="T983" s="143"/>
    </row>
    <row r="984" spans="2:21" x14ac:dyDescent="0.25">
      <c r="B984" s="140" t="s">
        <v>707</v>
      </c>
      <c r="C984" s="140"/>
      <c r="D984" s="140"/>
      <c r="E984" s="140"/>
      <c r="F984" s="140"/>
      <c r="G984" s="140"/>
      <c r="H984" s="140"/>
      <c r="I984" s="141" t="s">
        <v>968</v>
      </c>
      <c r="J984" s="141"/>
      <c r="K984" s="141"/>
      <c r="L984" s="141" t="s">
        <v>355</v>
      </c>
      <c r="M984" s="141"/>
      <c r="N984" s="141"/>
      <c r="O984" s="141"/>
      <c r="P984" s="141"/>
      <c r="R984" s="141" t="s">
        <v>773</v>
      </c>
      <c r="S984" s="141"/>
      <c r="T984" s="141"/>
      <c r="U984" s="142">
        <v>113.98</v>
      </c>
    </row>
    <row r="985" spans="2:21" x14ac:dyDescent="0.25">
      <c r="B985" s="140" t="s">
        <v>250</v>
      </c>
      <c r="C985" s="140"/>
      <c r="D985" s="140"/>
      <c r="E985" s="140"/>
      <c r="F985" s="140"/>
      <c r="G985" s="140"/>
      <c r="H985" s="140"/>
      <c r="I985" s="141" t="s">
        <v>969</v>
      </c>
      <c r="J985" s="141"/>
      <c r="K985" s="141"/>
      <c r="L985" s="141" t="s">
        <v>244</v>
      </c>
      <c r="M985" s="141"/>
      <c r="N985" s="141"/>
      <c r="O985" s="141"/>
      <c r="P985" s="141"/>
      <c r="R985" s="141" t="s">
        <v>970</v>
      </c>
      <c r="S985" s="141"/>
      <c r="T985" s="141"/>
      <c r="U985" s="142">
        <v>999</v>
      </c>
    </row>
    <row r="986" spans="2:21" x14ac:dyDescent="0.25">
      <c r="B986" s="140" t="s">
        <v>250</v>
      </c>
      <c r="C986" s="140"/>
      <c r="D986" s="140"/>
      <c r="E986" s="140"/>
      <c r="F986" s="140"/>
      <c r="G986" s="140"/>
      <c r="H986" s="140"/>
      <c r="I986" s="141" t="s">
        <v>365</v>
      </c>
      <c r="J986" s="141"/>
      <c r="K986" s="141"/>
      <c r="L986" s="141" t="s">
        <v>366</v>
      </c>
      <c r="M986" s="141"/>
      <c r="N986" s="141"/>
      <c r="O986" s="141"/>
      <c r="P986" s="141"/>
      <c r="R986" s="141" t="s">
        <v>971</v>
      </c>
      <c r="S986" s="141"/>
      <c r="T986" s="141"/>
      <c r="U986" s="142">
        <v>40.75</v>
      </c>
    </row>
    <row r="987" spans="2:21" x14ac:dyDescent="0.25">
      <c r="B987" s="140" t="s">
        <v>250</v>
      </c>
      <c r="C987" s="140"/>
      <c r="D987" s="140"/>
      <c r="E987" s="140"/>
      <c r="F987" s="140"/>
      <c r="G987" s="140"/>
      <c r="H987" s="140"/>
      <c r="I987" s="141" t="s">
        <v>365</v>
      </c>
      <c r="J987" s="141"/>
      <c r="K987" s="141"/>
      <c r="L987" s="141" t="s">
        <v>366</v>
      </c>
      <c r="M987" s="141"/>
      <c r="N987" s="141"/>
      <c r="O987" s="141"/>
      <c r="P987" s="141"/>
      <c r="R987" s="141" t="s">
        <v>971</v>
      </c>
      <c r="S987" s="141"/>
      <c r="T987" s="141"/>
      <c r="U987" s="142">
        <v>40.75</v>
      </c>
    </row>
    <row r="988" spans="2:21" x14ac:dyDescent="0.25">
      <c r="B988" s="140" t="s">
        <v>299</v>
      </c>
      <c r="C988" s="140"/>
      <c r="D988" s="140"/>
      <c r="E988" s="140"/>
      <c r="F988" s="140"/>
      <c r="G988" s="140"/>
      <c r="H988" s="140"/>
      <c r="I988" s="141" t="s">
        <v>972</v>
      </c>
      <c r="J988" s="141"/>
      <c r="K988" s="141"/>
      <c r="L988" s="141" t="s">
        <v>442</v>
      </c>
      <c r="M988" s="141"/>
      <c r="N988" s="141"/>
      <c r="O988" s="141"/>
      <c r="P988" s="141"/>
      <c r="R988" s="141" t="s">
        <v>973</v>
      </c>
      <c r="S988" s="141"/>
      <c r="T988" s="141"/>
      <c r="U988" s="142">
        <v>18.649999999999999</v>
      </c>
    </row>
    <row r="989" spans="2:21" x14ac:dyDescent="0.25">
      <c r="B989" s="140" t="s">
        <v>299</v>
      </c>
      <c r="C989" s="140"/>
      <c r="D989" s="140"/>
      <c r="E989" s="140"/>
      <c r="F989" s="140"/>
      <c r="G989" s="140"/>
      <c r="H989" s="140"/>
      <c r="I989" s="141" t="s">
        <v>974</v>
      </c>
      <c r="J989" s="141"/>
      <c r="K989" s="141"/>
      <c r="L989" s="141" t="s">
        <v>442</v>
      </c>
      <c r="M989" s="141"/>
      <c r="N989" s="141"/>
      <c r="O989" s="141"/>
      <c r="P989" s="141"/>
      <c r="R989" s="141" t="s">
        <v>973</v>
      </c>
      <c r="S989" s="141"/>
      <c r="T989" s="141"/>
      <c r="U989" s="142">
        <v>30.02</v>
      </c>
    </row>
    <row r="990" spans="2:21" x14ac:dyDescent="0.25">
      <c r="B990" s="140" t="s">
        <v>299</v>
      </c>
      <c r="C990" s="140"/>
      <c r="D990" s="140"/>
      <c r="E990" s="140"/>
      <c r="F990" s="140"/>
      <c r="G990" s="140"/>
      <c r="H990" s="140"/>
      <c r="I990" s="141" t="s">
        <v>975</v>
      </c>
      <c r="J990" s="141"/>
      <c r="K990" s="141"/>
      <c r="L990" s="141" t="s">
        <v>945</v>
      </c>
      <c r="M990" s="141"/>
      <c r="N990" s="141"/>
      <c r="O990" s="141"/>
      <c r="P990" s="141"/>
      <c r="R990" s="143" t="s">
        <v>976</v>
      </c>
      <c r="S990" s="143"/>
      <c r="T990" s="143"/>
      <c r="U990" s="142">
        <v>76.56</v>
      </c>
    </row>
    <row r="991" spans="2:21" x14ac:dyDescent="0.25">
      <c r="R991" s="143"/>
      <c r="S991" s="143"/>
      <c r="T991" s="143"/>
    </row>
    <row r="992" spans="2:21" x14ac:dyDescent="0.25">
      <c r="B992" s="140" t="s">
        <v>299</v>
      </c>
      <c r="C992" s="140"/>
      <c r="D992" s="140"/>
      <c r="E992" s="140"/>
      <c r="F992" s="140"/>
      <c r="G992" s="140"/>
      <c r="H992" s="140"/>
      <c r="I992" s="141" t="s">
        <v>977</v>
      </c>
      <c r="J992" s="141"/>
      <c r="K992" s="141"/>
      <c r="L992" s="141" t="s">
        <v>978</v>
      </c>
      <c r="M992" s="141"/>
      <c r="N992" s="141"/>
      <c r="O992" s="141"/>
      <c r="P992" s="141"/>
      <c r="R992" s="143" t="s">
        <v>979</v>
      </c>
      <c r="S992" s="143"/>
      <c r="T992" s="143"/>
      <c r="U992" s="142">
        <v>154.65</v>
      </c>
    </row>
    <row r="993" spans="2:21" x14ac:dyDescent="0.25">
      <c r="R993" s="143"/>
      <c r="S993" s="143"/>
      <c r="T993" s="143"/>
    </row>
    <row r="994" spans="2:21" x14ac:dyDescent="0.25">
      <c r="B994" s="140" t="s">
        <v>299</v>
      </c>
      <c r="C994" s="140"/>
      <c r="D994" s="140"/>
      <c r="E994" s="140"/>
      <c r="F994" s="140"/>
      <c r="G994" s="140"/>
      <c r="H994" s="140"/>
      <c r="I994" s="141" t="s">
        <v>977</v>
      </c>
      <c r="J994" s="141"/>
      <c r="K994" s="141"/>
      <c r="L994" s="141" t="s">
        <v>978</v>
      </c>
      <c r="M994" s="141"/>
      <c r="N994" s="141"/>
      <c r="O994" s="141"/>
      <c r="P994" s="141"/>
      <c r="R994" s="143" t="s">
        <v>980</v>
      </c>
      <c r="S994" s="143"/>
      <c r="T994" s="143"/>
      <c r="U994" s="142">
        <v>155.68</v>
      </c>
    </row>
    <row r="995" spans="2:21" x14ac:dyDescent="0.25">
      <c r="R995" s="143"/>
      <c r="S995" s="143"/>
      <c r="T995" s="143"/>
    </row>
    <row r="996" spans="2:21" x14ac:dyDescent="0.25">
      <c r="B996" s="140" t="s">
        <v>299</v>
      </c>
      <c r="C996" s="140"/>
      <c r="D996" s="140"/>
      <c r="E996" s="140"/>
      <c r="F996" s="140"/>
      <c r="G996" s="140"/>
      <c r="H996" s="140"/>
      <c r="I996" s="141" t="s">
        <v>365</v>
      </c>
      <c r="J996" s="141"/>
      <c r="K996" s="141"/>
      <c r="L996" s="141" t="s">
        <v>366</v>
      </c>
      <c r="M996" s="141"/>
      <c r="N996" s="141"/>
      <c r="O996" s="141"/>
      <c r="P996" s="141"/>
      <c r="R996" s="141" t="s">
        <v>971</v>
      </c>
      <c r="S996" s="141"/>
      <c r="T996" s="141"/>
      <c r="U996" s="142">
        <v>40.75</v>
      </c>
    </row>
    <row r="997" spans="2:21" x14ac:dyDescent="0.25">
      <c r="B997" s="140" t="s">
        <v>299</v>
      </c>
      <c r="C997" s="140"/>
      <c r="D997" s="140"/>
      <c r="E997" s="140"/>
      <c r="F997" s="140"/>
      <c r="G997" s="140"/>
      <c r="H997" s="140"/>
      <c r="I997" s="141" t="s">
        <v>603</v>
      </c>
      <c r="J997" s="141"/>
      <c r="K997" s="141"/>
      <c r="L997" s="141" t="s">
        <v>442</v>
      </c>
      <c r="M997" s="141"/>
      <c r="N997" s="141"/>
      <c r="O997" s="141"/>
      <c r="P997" s="141"/>
      <c r="R997" s="143" t="s">
        <v>981</v>
      </c>
      <c r="S997" s="143"/>
      <c r="T997" s="143"/>
      <c r="U997" s="142">
        <v>-15.89</v>
      </c>
    </row>
    <row r="998" spans="2:21" x14ac:dyDescent="0.25">
      <c r="R998" s="143"/>
      <c r="S998" s="143"/>
      <c r="T998" s="143"/>
    </row>
    <row r="999" spans="2:21" x14ac:dyDescent="0.25">
      <c r="B999" s="140" t="s">
        <v>299</v>
      </c>
      <c r="C999" s="140"/>
      <c r="D999" s="140"/>
      <c r="E999" s="140"/>
      <c r="F999" s="140"/>
      <c r="G999" s="140"/>
      <c r="H999" s="140"/>
      <c r="I999" s="141" t="s">
        <v>603</v>
      </c>
      <c r="J999" s="141"/>
      <c r="K999" s="141"/>
      <c r="L999" s="141" t="s">
        <v>442</v>
      </c>
      <c r="M999" s="141"/>
      <c r="N999" s="141"/>
      <c r="O999" s="141"/>
      <c r="P999" s="141"/>
      <c r="R999" s="141" t="s">
        <v>982</v>
      </c>
      <c r="S999" s="141"/>
      <c r="T999" s="141"/>
      <c r="U999" s="142">
        <v>21.57</v>
      </c>
    </row>
    <row r="1000" spans="2:21" x14ac:dyDescent="0.25">
      <c r="B1000" s="140" t="s">
        <v>299</v>
      </c>
      <c r="C1000" s="140"/>
      <c r="D1000" s="140"/>
      <c r="E1000" s="140"/>
      <c r="F1000" s="140"/>
      <c r="G1000" s="140"/>
      <c r="H1000" s="140"/>
      <c r="I1000" s="141" t="s">
        <v>975</v>
      </c>
      <c r="J1000" s="141"/>
      <c r="K1000" s="141"/>
      <c r="L1000" s="141" t="s">
        <v>983</v>
      </c>
      <c r="M1000" s="141"/>
      <c r="N1000" s="141"/>
      <c r="O1000" s="141"/>
      <c r="P1000" s="141"/>
      <c r="R1000" s="143" t="s">
        <v>984</v>
      </c>
      <c r="S1000" s="143"/>
      <c r="T1000" s="143"/>
      <c r="U1000" s="142">
        <v>259.27999999999997</v>
      </c>
    </row>
    <row r="1001" spans="2:21" x14ac:dyDescent="0.25">
      <c r="R1001" s="143"/>
      <c r="S1001" s="143"/>
      <c r="T1001" s="143"/>
    </row>
    <row r="1002" spans="2:21" x14ac:dyDescent="0.25">
      <c r="B1002" s="140" t="s">
        <v>253</v>
      </c>
      <c r="C1002" s="140"/>
      <c r="D1002" s="140"/>
      <c r="E1002" s="140"/>
      <c r="F1002" s="140"/>
      <c r="G1002" s="140"/>
      <c r="H1002" s="140"/>
      <c r="I1002" s="141" t="s">
        <v>985</v>
      </c>
      <c r="J1002" s="141"/>
      <c r="K1002" s="141"/>
      <c r="L1002" s="141" t="s">
        <v>442</v>
      </c>
      <c r="M1002" s="141"/>
      <c r="N1002" s="141"/>
      <c r="O1002" s="141"/>
      <c r="P1002" s="141"/>
      <c r="R1002" s="141" t="s">
        <v>986</v>
      </c>
      <c r="S1002" s="141"/>
      <c r="T1002" s="141"/>
      <c r="U1002" s="142">
        <v>118.75</v>
      </c>
    </row>
    <row r="1003" spans="2:21" x14ac:dyDescent="0.25">
      <c r="B1003" s="140" t="s">
        <v>253</v>
      </c>
      <c r="C1003" s="140"/>
      <c r="D1003" s="140"/>
      <c r="E1003" s="140"/>
      <c r="F1003" s="140"/>
      <c r="G1003" s="140"/>
      <c r="H1003" s="140"/>
      <c r="I1003" s="141" t="s">
        <v>987</v>
      </c>
      <c r="J1003" s="141"/>
      <c r="K1003" s="141"/>
      <c r="L1003" s="141" t="s">
        <v>442</v>
      </c>
      <c r="M1003" s="141"/>
      <c r="N1003" s="141"/>
      <c r="O1003" s="141"/>
      <c r="P1003" s="141"/>
      <c r="R1003" s="141" t="s">
        <v>988</v>
      </c>
      <c r="S1003" s="141"/>
      <c r="T1003" s="141"/>
      <c r="U1003" s="142">
        <v>13.33</v>
      </c>
    </row>
    <row r="1004" spans="2:21" x14ac:dyDescent="0.25">
      <c r="B1004" s="140" t="s">
        <v>253</v>
      </c>
      <c r="C1004" s="140"/>
      <c r="D1004" s="140"/>
      <c r="E1004" s="140"/>
      <c r="F1004" s="140"/>
      <c r="G1004" s="140"/>
      <c r="H1004" s="140"/>
      <c r="I1004" s="141" t="s">
        <v>989</v>
      </c>
      <c r="J1004" s="141"/>
      <c r="K1004" s="141"/>
      <c r="L1004" s="141" t="s">
        <v>442</v>
      </c>
      <c r="M1004" s="141"/>
      <c r="N1004" s="141"/>
      <c r="O1004" s="141"/>
      <c r="P1004" s="141"/>
      <c r="R1004" s="141" t="s">
        <v>990</v>
      </c>
      <c r="S1004" s="141"/>
      <c r="T1004" s="141"/>
      <c r="U1004" s="142">
        <v>59.4</v>
      </c>
    </row>
    <row r="1005" spans="2:21" x14ac:dyDescent="0.25">
      <c r="B1005" s="140" t="s">
        <v>223</v>
      </c>
      <c r="C1005" s="140"/>
      <c r="D1005" s="140"/>
      <c r="E1005" s="140"/>
      <c r="F1005" s="140"/>
      <c r="G1005" s="140"/>
      <c r="H1005" s="140"/>
      <c r="I1005" s="141" t="s">
        <v>991</v>
      </c>
      <c r="J1005" s="141"/>
      <c r="K1005" s="141"/>
      <c r="L1005" s="141" t="s">
        <v>225</v>
      </c>
      <c r="M1005" s="141"/>
      <c r="N1005" s="141"/>
      <c r="O1005" s="141"/>
      <c r="P1005" s="141"/>
      <c r="R1005" s="143" t="s">
        <v>992</v>
      </c>
      <c r="S1005" s="143"/>
      <c r="T1005" s="143"/>
      <c r="U1005" s="142">
        <v>256.10000000000002</v>
      </c>
    </row>
    <row r="1006" spans="2:21" x14ac:dyDescent="0.25">
      <c r="R1006" s="143"/>
      <c r="S1006" s="143"/>
      <c r="T1006" s="143"/>
    </row>
    <row r="1007" spans="2:21" x14ac:dyDescent="0.25">
      <c r="B1007" s="140" t="s">
        <v>223</v>
      </c>
      <c r="C1007" s="140"/>
      <c r="D1007" s="140"/>
      <c r="E1007" s="140"/>
      <c r="F1007" s="140"/>
      <c r="G1007" s="140"/>
      <c r="H1007" s="140"/>
      <c r="I1007" s="141" t="s">
        <v>991</v>
      </c>
      <c r="J1007" s="141"/>
      <c r="K1007" s="141"/>
      <c r="L1007" s="141" t="s">
        <v>225</v>
      </c>
      <c r="M1007" s="141"/>
      <c r="N1007" s="141"/>
      <c r="O1007" s="141"/>
      <c r="P1007" s="141"/>
      <c r="R1007" s="143" t="s">
        <v>993</v>
      </c>
      <c r="S1007" s="143"/>
      <c r="T1007" s="143"/>
      <c r="U1007" s="142">
        <v>109.75</v>
      </c>
    </row>
    <row r="1008" spans="2:21" x14ac:dyDescent="0.25">
      <c r="R1008" s="143"/>
      <c r="S1008" s="143"/>
      <c r="T1008" s="143"/>
    </row>
    <row r="1009" spans="2:21" x14ac:dyDescent="0.25">
      <c r="B1009" s="140" t="s">
        <v>223</v>
      </c>
      <c r="C1009" s="140"/>
      <c r="D1009" s="140"/>
      <c r="E1009" s="140"/>
      <c r="F1009" s="140"/>
      <c r="G1009" s="140"/>
      <c r="H1009" s="140"/>
      <c r="I1009" s="141" t="s">
        <v>407</v>
      </c>
      <c r="J1009" s="141"/>
      <c r="K1009" s="141"/>
      <c r="L1009" s="141" t="s">
        <v>248</v>
      </c>
      <c r="M1009" s="141"/>
      <c r="N1009" s="141"/>
      <c r="O1009" s="141"/>
      <c r="P1009" s="141"/>
      <c r="R1009" s="143" t="s">
        <v>994</v>
      </c>
      <c r="S1009" s="143"/>
      <c r="T1009" s="143"/>
      <c r="U1009" s="142">
        <v>780.05</v>
      </c>
    </row>
    <row r="1010" spans="2:21" x14ac:dyDescent="0.25">
      <c r="R1010" s="143"/>
      <c r="S1010" s="143"/>
      <c r="T1010" s="143"/>
    </row>
    <row r="1011" spans="2:21" x14ac:dyDescent="0.25">
      <c r="B1011" s="140" t="s">
        <v>223</v>
      </c>
      <c r="C1011" s="140"/>
      <c r="D1011" s="140"/>
      <c r="E1011" s="140"/>
      <c r="F1011" s="140"/>
      <c r="G1011" s="140"/>
      <c r="H1011" s="140"/>
      <c r="I1011" s="141" t="s">
        <v>407</v>
      </c>
      <c r="J1011" s="141"/>
      <c r="K1011" s="141"/>
      <c r="L1011" s="141" t="s">
        <v>248</v>
      </c>
      <c r="M1011" s="141"/>
      <c r="N1011" s="141"/>
      <c r="O1011" s="141"/>
      <c r="P1011" s="141"/>
      <c r="R1011" s="143" t="s">
        <v>995</v>
      </c>
      <c r="S1011" s="143"/>
      <c r="T1011" s="143"/>
      <c r="U1011" s="142">
        <v>405.76</v>
      </c>
    </row>
    <row r="1012" spans="2:21" x14ac:dyDescent="0.25">
      <c r="R1012" s="143"/>
      <c r="S1012" s="143"/>
      <c r="T1012" s="143"/>
    </row>
    <row r="1013" spans="2:21" x14ac:dyDescent="0.25">
      <c r="B1013" s="140" t="s">
        <v>223</v>
      </c>
      <c r="C1013" s="140"/>
      <c r="D1013" s="140"/>
      <c r="E1013" s="140"/>
      <c r="F1013" s="140"/>
      <c r="G1013" s="140"/>
      <c r="H1013" s="140"/>
      <c r="I1013" s="141" t="s">
        <v>365</v>
      </c>
      <c r="J1013" s="141"/>
      <c r="K1013" s="141"/>
      <c r="L1013" s="141" t="s">
        <v>366</v>
      </c>
      <c r="M1013" s="141"/>
      <c r="N1013" s="141"/>
      <c r="O1013" s="141"/>
      <c r="P1013" s="141"/>
      <c r="R1013" s="143" t="s">
        <v>996</v>
      </c>
      <c r="S1013" s="143"/>
      <c r="T1013" s="143"/>
      <c r="U1013" s="142">
        <v>40.75</v>
      </c>
    </row>
    <row r="1014" spans="2:21" x14ac:dyDescent="0.25">
      <c r="R1014" s="143"/>
      <c r="S1014" s="143"/>
      <c r="T1014" s="143"/>
    </row>
    <row r="1015" spans="2:21" x14ac:dyDescent="0.25">
      <c r="B1015" s="140" t="s">
        <v>223</v>
      </c>
      <c r="C1015" s="140"/>
      <c r="D1015" s="140"/>
      <c r="E1015" s="140"/>
      <c r="F1015" s="140"/>
      <c r="G1015" s="140"/>
      <c r="H1015" s="140"/>
      <c r="I1015" s="141" t="s">
        <v>365</v>
      </c>
      <c r="J1015" s="141"/>
      <c r="K1015" s="141"/>
      <c r="L1015" s="141" t="s">
        <v>366</v>
      </c>
      <c r="M1015" s="141"/>
      <c r="N1015" s="141"/>
      <c r="O1015" s="141"/>
      <c r="P1015" s="141"/>
      <c r="R1015" s="141" t="s">
        <v>997</v>
      </c>
      <c r="S1015" s="141"/>
      <c r="T1015" s="141"/>
      <c r="U1015" s="142">
        <v>40.75</v>
      </c>
    </row>
    <row r="1016" spans="2:21" x14ac:dyDescent="0.25">
      <c r="B1016" s="140" t="s">
        <v>324</v>
      </c>
      <c r="C1016" s="140"/>
      <c r="D1016" s="140"/>
      <c r="E1016" s="140"/>
      <c r="F1016" s="140"/>
      <c r="G1016" s="140"/>
      <c r="H1016" s="140"/>
      <c r="I1016" s="141" t="s">
        <v>365</v>
      </c>
      <c r="J1016" s="141"/>
      <c r="K1016" s="141"/>
      <c r="L1016" s="141" t="s">
        <v>366</v>
      </c>
      <c r="M1016" s="141"/>
      <c r="N1016" s="141"/>
      <c r="O1016" s="141"/>
      <c r="P1016" s="141"/>
      <c r="R1016" s="143" t="s">
        <v>998</v>
      </c>
      <c r="S1016" s="143"/>
      <c r="T1016" s="143"/>
      <c r="U1016" s="142">
        <v>40.75</v>
      </c>
    </row>
    <row r="1017" spans="2:21" x14ac:dyDescent="0.25">
      <c r="R1017" s="143"/>
      <c r="S1017" s="143"/>
      <c r="T1017" s="143"/>
    </row>
    <row r="1018" spans="2:21" x14ac:dyDescent="0.25">
      <c r="B1018" s="140" t="s">
        <v>326</v>
      </c>
      <c r="C1018" s="140"/>
      <c r="D1018" s="140"/>
      <c r="E1018" s="140"/>
      <c r="F1018" s="140"/>
      <c r="G1018" s="140"/>
      <c r="H1018" s="140"/>
      <c r="I1018" s="141" t="s">
        <v>999</v>
      </c>
      <c r="J1018" s="141"/>
      <c r="K1018" s="141"/>
      <c r="L1018" s="141" t="s">
        <v>355</v>
      </c>
      <c r="M1018" s="141"/>
      <c r="N1018" s="141"/>
      <c r="O1018" s="141"/>
      <c r="P1018" s="141"/>
      <c r="R1018" s="141" t="s">
        <v>773</v>
      </c>
      <c r="S1018" s="141"/>
      <c r="T1018" s="141"/>
      <c r="U1018" s="142">
        <v>66.94</v>
      </c>
    </row>
    <row r="1019" spans="2:21" x14ac:dyDescent="0.25">
      <c r="B1019" s="140" t="s">
        <v>258</v>
      </c>
      <c r="C1019" s="140"/>
      <c r="D1019" s="140"/>
      <c r="E1019" s="140"/>
      <c r="F1019" s="140"/>
      <c r="G1019" s="140"/>
      <c r="H1019" s="140"/>
      <c r="I1019" s="141" t="s">
        <v>490</v>
      </c>
      <c r="J1019" s="141"/>
      <c r="K1019" s="141"/>
      <c r="L1019" s="141" t="s">
        <v>442</v>
      </c>
      <c r="M1019" s="141"/>
      <c r="N1019" s="141"/>
      <c r="O1019" s="141"/>
      <c r="P1019" s="141"/>
      <c r="R1019" s="141" t="s">
        <v>973</v>
      </c>
      <c r="S1019" s="141"/>
      <c r="T1019" s="141"/>
      <c r="U1019" s="142">
        <v>29.99</v>
      </c>
    </row>
    <row r="1020" spans="2:21" x14ac:dyDescent="0.25">
      <c r="B1020" s="140" t="s">
        <v>258</v>
      </c>
      <c r="C1020" s="140"/>
      <c r="D1020" s="140"/>
      <c r="E1020" s="140"/>
      <c r="F1020" s="140"/>
      <c r="G1020" s="140"/>
      <c r="H1020" s="140"/>
      <c r="I1020" s="141" t="s">
        <v>1000</v>
      </c>
      <c r="J1020" s="141"/>
      <c r="K1020" s="141"/>
      <c r="L1020" s="141" t="s">
        <v>260</v>
      </c>
      <c r="M1020" s="141"/>
      <c r="N1020" s="141"/>
      <c r="O1020" s="141"/>
      <c r="P1020" s="141"/>
      <c r="R1020" s="143" t="s">
        <v>1001</v>
      </c>
      <c r="S1020" s="143"/>
      <c r="T1020" s="143"/>
      <c r="U1020" s="142">
        <v>31.56</v>
      </c>
    </row>
    <row r="1021" spans="2:21" x14ac:dyDescent="0.25">
      <c r="R1021" s="143"/>
      <c r="S1021" s="143"/>
      <c r="T1021" s="143"/>
    </row>
    <row r="1022" spans="2:21" x14ac:dyDescent="0.25">
      <c r="B1022" s="140" t="s">
        <v>258</v>
      </c>
      <c r="C1022" s="140"/>
      <c r="D1022" s="140"/>
      <c r="E1022" s="140"/>
      <c r="F1022" s="140"/>
      <c r="G1022" s="140"/>
      <c r="H1022" s="140"/>
      <c r="I1022" s="141" t="s">
        <v>975</v>
      </c>
      <c r="J1022" s="141"/>
      <c r="K1022" s="141"/>
      <c r="L1022" s="141" t="s">
        <v>248</v>
      </c>
      <c r="M1022" s="141"/>
      <c r="N1022" s="141"/>
      <c r="O1022" s="141"/>
      <c r="P1022" s="141"/>
      <c r="R1022" s="143" t="s">
        <v>1002</v>
      </c>
      <c r="S1022" s="143"/>
      <c r="T1022" s="143"/>
      <c r="U1022" s="142">
        <v>137.91999999999999</v>
      </c>
    </row>
    <row r="1023" spans="2:21" x14ac:dyDescent="0.25">
      <c r="R1023" s="143"/>
      <c r="S1023" s="143"/>
      <c r="T1023" s="143"/>
    </row>
    <row r="1024" spans="2:21" x14ac:dyDescent="0.25">
      <c r="B1024" s="140" t="s">
        <v>262</v>
      </c>
      <c r="C1024" s="140"/>
      <c r="D1024" s="140"/>
      <c r="E1024" s="140"/>
      <c r="F1024" s="140"/>
      <c r="G1024" s="140"/>
      <c r="H1024" s="140"/>
      <c r="I1024" s="141" t="s">
        <v>480</v>
      </c>
      <c r="J1024" s="141"/>
      <c r="K1024" s="141"/>
      <c r="L1024" s="141" t="s">
        <v>442</v>
      </c>
      <c r="M1024" s="141"/>
      <c r="N1024" s="141"/>
      <c r="O1024" s="141"/>
      <c r="P1024" s="141"/>
      <c r="R1024" s="141" t="s">
        <v>990</v>
      </c>
      <c r="S1024" s="141"/>
      <c r="T1024" s="141"/>
      <c r="U1024" s="142">
        <v>12.91</v>
      </c>
    </row>
    <row r="1025" spans="1:22" ht="15.75" customHeight="1" x14ac:dyDescent="0.25"/>
    <row r="1026" spans="1:22" ht="11.25" customHeight="1" x14ac:dyDescent="0.25"/>
    <row r="1027" spans="1:22" ht="13.5" customHeight="1" x14ac:dyDescent="0.25">
      <c r="A1027" s="143" t="s">
        <v>295</v>
      </c>
      <c r="B1027" s="143"/>
      <c r="C1027" s="143"/>
      <c r="D1027" s="143"/>
      <c r="E1027" s="143"/>
      <c r="F1027" s="143"/>
      <c r="G1027" s="143"/>
      <c r="H1027" s="143"/>
      <c r="I1027" s="143"/>
      <c r="J1027" s="143"/>
      <c r="K1027" s="143"/>
      <c r="L1027" s="143"/>
      <c r="M1027" s="143"/>
      <c r="P1027" s="147" t="s">
        <v>1003</v>
      </c>
      <c r="Q1027" s="147"/>
      <c r="R1027" s="147"/>
      <c r="S1027" s="147"/>
      <c r="T1027" s="147"/>
      <c r="U1027" s="147"/>
      <c r="V1027" s="147"/>
    </row>
    <row r="1028" spans="1:22" ht="20.25" customHeight="1" x14ac:dyDescent="0.25">
      <c r="A1028" s="148" t="s">
        <v>297</v>
      </c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  <c r="M1028" s="148"/>
      <c r="N1028" s="148"/>
      <c r="O1028" s="148"/>
      <c r="P1028" s="148"/>
      <c r="Q1028" s="148"/>
      <c r="R1028" s="148"/>
      <c r="S1028" s="148"/>
      <c r="T1028" s="148"/>
      <c r="U1028" s="148"/>
    </row>
    <row r="1029" spans="1:22" ht="7.5" customHeight="1" x14ac:dyDescent="0.25"/>
    <row r="1030" spans="1:22" x14ac:dyDescent="0.25">
      <c r="A1030" s="139" t="s">
        <v>957</v>
      </c>
      <c r="B1030" s="139"/>
      <c r="C1030" s="139"/>
      <c r="D1030" s="139"/>
      <c r="E1030" s="139"/>
      <c r="F1030" s="139"/>
      <c r="G1030" s="139"/>
      <c r="H1030" s="139"/>
      <c r="I1030" s="139"/>
      <c r="J1030" s="139"/>
      <c r="K1030" s="139"/>
      <c r="L1030" s="139"/>
    </row>
    <row r="1031" spans="1:22" ht="6" customHeight="1" x14ac:dyDescent="0.25"/>
    <row r="1032" spans="1:22" x14ac:dyDescent="0.25">
      <c r="B1032" s="140" t="s">
        <v>262</v>
      </c>
      <c r="C1032" s="140"/>
      <c r="D1032" s="140"/>
      <c r="E1032" s="140"/>
      <c r="F1032" s="140"/>
      <c r="G1032" s="140"/>
      <c r="H1032" s="140"/>
      <c r="I1032" s="141" t="s">
        <v>1004</v>
      </c>
      <c r="J1032" s="141"/>
      <c r="K1032" s="141"/>
      <c r="L1032" s="141" t="s">
        <v>221</v>
      </c>
      <c r="M1032" s="141"/>
      <c r="N1032" s="141"/>
      <c r="O1032" s="141"/>
      <c r="P1032" s="141"/>
      <c r="R1032" s="143" t="s">
        <v>1005</v>
      </c>
      <c r="S1032" s="143"/>
      <c r="T1032" s="143"/>
      <c r="U1032" s="142">
        <v>4300</v>
      </c>
    </row>
    <row r="1033" spans="1:22" x14ac:dyDescent="0.25">
      <c r="R1033" s="143"/>
      <c r="S1033" s="143"/>
      <c r="T1033" s="143"/>
    </row>
    <row r="1034" spans="1:22" x14ac:dyDescent="0.25">
      <c r="B1034" s="140" t="s">
        <v>262</v>
      </c>
      <c r="C1034" s="140"/>
      <c r="D1034" s="140"/>
      <c r="E1034" s="140"/>
      <c r="F1034" s="140"/>
      <c r="G1034" s="140"/>
      <c r="H1034" s="140"/>
      <c r="I1034" s="141" t="s">
        <v>1004</v>
      </c>
      <c r="J1034" s="141"/>
      <c r="K1034" s="141"/>
      <c r="L1034" s="141" t="s">
        <v>221</v>
      </c>
      <c r="M1034" s="141"/>
      <c r="N1034" s="141"/>
      <c r="O1034" s="141"/>
      <c r="P1034" s="141"/>
      <c r="R1034" s="143" t="s">
        <v>1005</v>
      </c>
      <c r="S1034" s="143"/>
      <c r="T1034" s="143"/>
      <c r="U1034" s="142">
        <v>20</v>
      </c>
    </row>
    <row r="1035" spans="1:22" x14ac:dyDescent="0.25">
      <c r="R1035" s="143"/>
      <c r="S1035" s="143"/>
      <c r="T1035" s="143"/>
    </row>
    <row r="1036" spans="1:22" x14ac:dyDescent="0.25">
      <c r="B1036" s="140" t="s">
        <v>305</v>
      </c>
      <c r="C1036" s="140"/>
      <c r="D1036" s="140"/>
      <c r="E1036" s="140"/>
      <c r="F1036" s="140"/>
      <c r="G1036" s="140"/>
      <c r="H1036" s="140"/>
      <c r="I1036" s="141" t="s">
        <v>1006</v>
      </c>
      <c r="J1036" s="141"/>
      <c r="K1036" s="141"/>
      <c r="L1036" s="141" t="s">
        <v>442</v>
      </c>
      <c r="M1036" s="141"/>
      <c r="N1036" s="141"/>
      <c r="O1036" s="141"/>
      <c r="P1036" s="141"/>
      <c r="R1036" s="141" t="s">
        <v>1007</v>
      </c>
      <c r="S1036" s="141"/>
      <c r="T1036" s="141"/>
      <c r="U1036" s="142">
        <v>54.47</v>
      </c>
    </row>
    <row r="1037" spans="1:22" x14ac:dyDescent="0.25">
      <c r="B1037" s="140" t="s">
        <v>305</v>
      </c>
      <c r="C1037" s="140"/>
      <c r="D1037" s="140"/>
      <c r="E1037" s="140"/>
      <c r="F1037" s="140"/>
      <c r="G1037" s="140"/>
      <c r="H1037" s="140"/>
      <c r="I1037" s="141" t="s">
        <v>1008</v>
      </c>
      <c r="J1037" s="141"/>
      <c r="K1037" s="141"/>
      <c r="L1037" s="141" t="s">
        <v>260</v>
      </c>
      <c r="M1037" s="141"/>
      <c r="N1037" s="141"/>
      <c r="O1037" s="141"/>
      <c r="P1037" s="141"/>
      <c r="R1037" s="143" t="s">
        <v>1009</v>
      </c>
      <c r="S1037" s="143"/>
      <c r="T1037" s="143"/>
      <c r="U1037" s="142">
        <v>24.95</v>
      </c>
    </row>
    <row r="1038" spans="1:22" x14ac:dyDescent="0.25">
      <c r="R1038" s="143"/>
      <c r="S1038" s="143"/>
      <c r="T1038" s="143"/>
    </row>
    <row r="1039" spans="1:22" x14ac:dyDescent="0.25">
      <c r="B1039" s="140" t="s">
        <v>305</v>
      </c>
      <c r="C1039" s="140"/>
      <c r="D1039" s="140"/>
      <c r="E1039" s="140"/>
      <c r="F1039" s="140"/>
      <c r="G1039" s="140"/>
      <c r="H1039" s="140"/>
      <c r="I1039" s="141" t="s">
        <v>975</v>
      </c>
      <c r="J1039" s="141"/>
      <c r="K1039" s="141"/>
      <c r="L1039" s="141" t="s">
        <v>355</v>
      </c>
      <c r="M1039" s="141"/>
      <c r="N1039" s="141"/>
      <c r="O1039" s="141"/>
      <c r="P1039" s="141"/>
      <c r="R1039" s="143" t="s">
        <v>1010</v>
      </c>
      <c r="S1039" s="143"/>
      <c r="T1039" s="143"/>
      <c r="U1039" s="142">
        <v>894.43</v>
      </c>
    </row>
    <row r="1040" spans="1:22" x14ac:dyDescent="0.25">
      <c r="R1040" s="143"/>
      <c r="S1040" s="143"/>
      <c r="T1040" s="143"/>
    </row>
    <row r="1041" spans="2:21" x14ac:dyDescent="0.25">
      <c r="B1041" s="140" t="s">
        <v>305</v>
      </c>
      <c r="C1041" s="140"/>
      <c r="D1041" s="140"/>
      <c r="E1041" s="140"/>
      <c r="F1041" s="140"/>
      <c r="G1041" s="140"/>
      <c r="H1041" s="140"/>
      <c r="I1041" s="141" t="s">
        <v>1004</v>
      </c>
      <c r="J1041" s="141"/>
      <c r="K1041" s="141"/>
      <c r="L1041" s="141" t="s">
        <v>221</v>
      </c>
      <c r="M1041" s="141"/>
      <c r="N1041" s="141"/>
      <c r="O1041" s="141"/>
      <c r="P1041" s="141"/>
      <c r="R1041" s="143" t="s">
        <v>1005</v>
      </c>
      <c r="S1041" s="143"/>
      <c r="T1041" s="143"/>
      <c r="U1041" s="142">
        <v>-20</v>
      </c>
    </row>
    <row r="1042" spans="2:21" x14ac:dyDescent="0.25">
      <c r="R1042" s="143"/>
      <c r="S1042" s="143"/>
      <c r="T1042" s="143"/>
    </row>
    <row r="1043" spans="2:21" x14ac:dyDescent="0.25">
      <c r="B1043" s="140" t="s">
        <v>305</v>
      </c>
      <c r="C1043" s="140"/>
      <c r="D1043" s="140"/>
      <c r="E1043" s="140"/>
      <c r="F1043" s="140"/>
      <c r="G1043" s="140"/>
      <c r="H1043" s="140"/>
      <c r="I1043" s="141" t="s">
        <v>1004</v>
      </c>
      <c r="J1043" s="141"/>
      <c r="K1043" s="141"/>
      <c r="L1043" s="141" t="s">
        <v>221</v>
      </c>
      <c r="M1043" s="141"/>
      <c r="N1043" s="141"/>
      <c r="O1043" s="141"/>
      <c r="P1043" s="141"/>
      <c r="R1043" s="143" t="s">
        <v>1005</v>
      </c>
      <c r="S1043" s="143"/>
      <c r="T1043" s="143"/>
      <c r="U1043" s="142">
        <v>-70</v>
      </c>
    </row>
    <row r="1044" spans="2:21" x14ac:dyDescent="0.25">
      <c r="R1044" s="143"/>
      <c r="S1044" s="143"/>
      <c r="T1044" s="143"/>
    </row>
    <row r="1045" spans="2:21" x14ac:dyDescent="0.25">
      <c r="B1045" s="140" t="s">
        <v>305</v>
      </c>
      <c r="C1045" s="140"/>
      <c r="D1045" s="140"/>
      <c r="E1045" s="140"/>
      <c r="F1045" s="140"/>
      <c r="G1045" s="140"/>
      <c r="H1045" s="140"/>
      <c r="I1045" s="141" t="s">
        <v>1011</v>
      </c>
      <c r="J1045" s="141"/>
      <c r="K1045" s="141"/>
      <c r="L1045" s="141" t="s">
        <v>978</v>
      </c>
      <c r="M1045" s="141"/>
      <c r="N1045" s="141"/>
      <c r="O1045" s="141"/>
      <c r="P1045" s="141"/>
      <c r="R1045" s="143" t="s">
        <v>1012</v>
      </c>
      <c r="S1045" s="143"/>
      <c r="T1045" s="143"/>
      <c r="U1045" s="142">
        <v>25</v>
      </c>
    </row>
    <row r="1046" spans="2:21" x14ac:dyDescent="0.25">
      <c r="R1046" s="143"/>
      <c r="S1046" s="143"/>
      <c r="T1046" s="143"/>
    </row>
    <row r="1047" spans="2:21" x14ac:dyDescent="0.25">
      <c r="B1047" s="140" t="s">
        <v>305</v>
      </c>
      <c r="C1047" s="140"/>
      <c r="D1047" s="140"/>
      <c r="E1047" s="140"/>
      <c r="F1047" s="140"/>
      <c r="G1047" s="140"/>
      <c r="H1047" s="140"/>
      <c r="I1047" s="141" t="s">
        <v>1013</v>
      </c>
      <c r="J1047" s="141"/>
      <c r="K1047" s="141"/>
      <c r="L1047" s="141" t="s">
        <v>1014</v>
      </c>
      <c r="M1047" s="141"/>
      <c r="N1047" s="141"/>
      <c r="O1047" s="141"/>
      <c r="P1047" s="141"/>
      <c r="R1047" s="141" t="s">
        <v>1015</v>
      </c>
      <c r="S1047" s="141"/>
      <c r="T1047" s="141"/>
      <c r="U1047" s="142">
        <v>425</v>
      </c>
    </row>
    <row r="1048" spans="2:21" x14ac:dyDescent="0.25">
      <c r="B1048" s="140" t="s">
        <v>305</v>
      </c>
      <c r="C1048" s="140"/>
      <c r="D1048" s="140"/>
      <c r="E1048" s="140"/>
      <c r="F1048" s="140"/>
      <c r="G1048" s="140"/>
      <c r="H1048" s="140"/>
      <c r="I1048" s="141" t="s">
        <v>483</v>
      </c>
      <c r="J1048" s="141"/>
      <c r="K1048" s="141"/>
      <c r="L1048" s="141" t="s">
        <v>446</v>
      </c>
      <c r="M1048" s="141"/>
      <c r="N1048" s="141"/>
      <c r="O1048" s="141"/>
      <c r="P1048" s="141"/>
      <c r="R1048" s="143" t="s">
        <v>1016</v>
      </c>
      <c r="S1048" s="143"/>
      <c r="T1048" s="143"/>
      <c r="U1048" s="142">
        <v>41.29</v>
      </c>
    </row>
    <row r="1049" spans="2:21" x14ac:dyDescent="0.25">
      <c r="R1049" s="143"/>
      <c r="S1049" s="143"/>
      <c r="T1049" s="143"/>
    </row>
    <row r="1050" spans="2:21" x14ac:dyDescent="0.25">
      <c r="B1050" s="140" t="s">
        <v>305</v>
      </c>
      <c r="C1050" s="140"/>
      <c r="D1050" s="140"/>
      <c r="E1050" s="140"/>
      <c r="F1050" s="140"/>
      <c r="G1050" s="140"/>
      <c r="H1050" s="140"/>
      <c r="I1050" s="141" t="s">
        <v>1017</v>
      </c>
      <c r="J1050" s="141"/>
      <c r="K1050" s="141"/>
      <c r="L1050" s="141" t="s">
        <v>524</v>
      </c>
      <c r="M1050" s="141"/>
      <c r="N1050" s="141"/>
      <c r="O1050" s="141"/>
      <c r="P1050" s="141"/>
      <c r="R1050" s="143" t="s">
        <v>1018</v>
      </c>
      <c r="S1050" s="143"/>
      <c r="T1050" s="143"/>
      <c r="U1050" s="142">
        <v>96.46</v>
      </c>
    </row>
    <row r="1051" spans="2:21" x14ac:dyDescent="0.25">
      <c r="R1051" s="143"/>
      <c r="S1051" s="143"/>
      <c r="T1051" s="143"/>
    </row>
    <row r="1052" spans="2:21" x14ac:dyDescent="0.25">
      <c r="B1052" s="140" t="s">
        <v>263</v>
      </c>
      <c r="C1052" s="140"/>
      <c r="D1052" s="140"/>
      <c r="E1052" s="140"/>
      <c r="F1052" s="140"/>
      <c r="G1052" s="140"/>
      <c r="H1052" s="140"/>
      <c r="I1052" s="141" t="s">
        <v>365</v>
      </c>
      <c r="J1052" s="141"/>
      <c r="K1052" s="141"/>
      <c r="L1052" s="141" t="s">
        <v>366</v>
      </c>
      <c r="M1052" s="141"/>
      <c r="N1052" s="141"/>
      <c r="O1052" s="141"/>
      <c r="P1052" s="141"/>
      <c r="R1052" s="143" t="s">
        <v>1019</v>
      </c>
      <c r="S1052" s="143"/>
      <c r="T1052" s="143"/>
      <c r="U1052" s="142">
        <v>40.75</v>
      </c>
    </row>
    <row r="1053" spans="2:21" x14ac:dyDescent="0.25">
      <c r="R1053" s="143"/>
      <c r="S1053" s="143"/>
      <c r="T1053" s="143"/>
    </row>
    <row r="1054" spans="2:21" x14ac:dyDescent="0.25">
      <c r="B1054" s="140" t="s">
        <v>227</v>
      </c>
      <c r="C1054" s="140"/>
      <c r="D1054" s="140"/>
      <c r="E1054" s="140"/>
      <c r="F1054" s="140"/>
      <c r="G1054" s="140"/>
      <c r="H1054" s="140"/>
      <c r="I1054" s="141" t="s">
        <v>985</v>
      </c>
      <c r="J1054" s="141"/>
      <c r="K1054" s="141"/>
      <c r="L1054" s="141" t="s">
        <v>442</v>
      </c>
      <c r="M1054" s="141"/>
      <c r="N1054" s="141"/>
      <c r="O1054" s="141"/>
      <c r="P1054" s="141"/>
      <c r="R1054" s="141" t="s">
        <v>1020</v>
      </c>
      <c r="S1054" s="141"/>
      <c r="T1054" s="141"/>
      <c r="U1054" s="142">
        <v>2.4900000000000002</v>
      </c>
    </row>
    <row r="1055" spans="2:21" x14ac:dyDescent="0.25">
      <c r="B1055" s="140" t="s">
        <v>227</v>
      </c>
      <c r="C1055" s="140"/>
      <c r="D1055" s="140"/>
      <c r="E1055" s="140"/>
      <c r="F1055" s="140"/>
      <c r="G1055" s="140"/>
      <c r="H1055" s="140"/>
      <c r="I1055" s="141" t="s">
        <v>664</v>
      </c>
      <c r="J1055" s="141"/>
      <c r="K1055" s="141"/>
      <c r="L1055" s="141" t="s">
        <v>665</v>
      </c>
      <c r="M1055" s="141"/>
      <c r="N1055" s="141"/>
      <c r="O1055" s="141"/>
      <c r="P1055" s="141"/>
      <c r="R1055" s="141" t="s">
        <v>1021</v>
      </c>
      <c r="S1055" s="141"/>
      <c r="T1055" s="141"/>
      <c r="U1055" s="142">
        <v>57</v>
      </c>
    </row>
    <row r="1056" spans="2:21" x14ac:dyDescent="0.25">
      <c r="B1056" s="140" t="s">
        <v>227</v>
      </c>
      <c r="C1056" s="140"/>
      <c r="D1056" s="140"/>
      <c r="E1056" s="140"/>
      <c r="F1056" s="140"/>
      <c r="G1056" s="140"/>
      <c r="H1056" s="140"/>
      <c r="I1056" s="141" t="s">
        <v>602</v>
      </c>
      <c r="J1056" s="141"/>
      <c r="K1056" s="141"/>
      <c r="L1056" s="141" t="s">
        <v>442</v>
      </c>
      <c r="M1056" s="141"/>
      <c r="N1056" s="141"/>
      <c r="O1056" s="141"/>
      <c r="P1056" s="141"/>
      <c r="R1056" s="141" t="s">
        <v>1022</v>
      </c>
      <c r="S1056" s="141"/>
      <c r="T1056" s="141"/>
      <c r="U1056" s="142">
        <v>107.07</v>
      </c>
    </row>
    <row r="1057" spans="2:21" x14ac:dyDescent="0.25">
      <c r="B1057" s="140" t="s">
        <v>227</v>
      </c>
      <c r="C1057" s="140"/>
      <c r="D1057" s="140"/>
      <c r="E1057" s="140"/>
      <c r="F1057" s="140"/>
      <c r="G1057" s="140"/>
      <c r="H1057" s="140"/>
      <c r="I1057" s="141" t="s">
        <v>1023</v>
      </c>
      <c r="J1057" s="141"/>
      <c r="K1057" s="141"/>
      <c r="L1057" s="141" t="s">
        <v>260</v>
      </c>
      <c r="M1057" s="141"/>
      <c r="N1057" s="141"/>
      <c r="O1057" s="141"/>
      <c r="P1057" s="141"/>
      <c r="R1057" s="143" t="s">
        <v>1024</v>
      </c>
      <c r="S1057" s="143"/>
      <c r="T1057" s="143"/>
      <c r="U1057" s="142">
        <v>79</v>
      </c>
    </row>
    <row r="1058" spans="2:21" x14ac:dyDescent="0.25">
      <c r="R1058" s="143"/>
      <c r="S1058" s="143"/>
      <c r="T1058" s="143"/>
    </row>
    <row r="1059" spans="2:21" x14ac:dyDescent="0.25">
      <c r="B1059" s="140" t="s">
        <v>227</v>
      </c>
      <c r="C1059" s="140"/>
      <c r="D1059" s="140"/>
      <c r="E1059" s="140"/>
      <c r="F1059" s="140"/>
      <c r="G1059" s="140"/>
      <c r="H1059" s="140"/>
      <c r="I1059" s="141" t="s">
        <v>1025</v>
      </c>
      <c r="J1059" s="141"/>
      <c r="K1059" s="141"/>
      <c r="L1059" s="141" t="s">
        <v>355</v>
      </c>
      <c r="M1059" s="141"/>
      <c r="N1059" s="141"/>
      <c r="O1059" s="141"/>
      <c r="P1059" s="141"/>
      <c r="R1059" s="141" t="s">
        <v>1026</v>
      </c>
      <c r="S1059" s="141"/>
      <c r="T1059" s="141"/>
      <c r="U1059" s="142">
        <v>204</v>
      </c>
    </row>
    <row r="1060" spans="2:21" x14ac:dyDescent="0.25">
      <c r="B1060" s="140" t="s">
        <v>227</v>
      </c>
      <c r="C1060" s="140"/>
      <c r="D1060" s="140"/>
      <c r="E1060" s="140"/>
      <c r="F1060" s="140"/>
      <c r="G1060" s="140"/>
      <c r="H1060" s="140"/>
      <c r="I1060" s="141" t="s">
        <v>1025</v>
      </c>
      <c r="J1060" s="141"/>
      <c r="K1060" s="141"/>
      <c r="L1060" s="141" t="s">
        <v>260</v>
      </c>
      <c r="M1060" s="141"/>
      <c r="N1060" s="141"/>
      <c r="O1060" s="141"/>
      <c r="P1060" s="141"/>
      <c r="R1060" s="141" t="s">
        <v>1027</v>
      </c>
      <c r="S1060" s="141"/>
      <c r="T1060" s="141"/>
      <c r="U1060" s="142">
        <v>60.16</v>
      </c>
    </row>
    <row r="1061" spans="2:21" x14ac:dyDescent="0.25">
      <c r="B1061" s="140" t="s">
        <v>227</v>
      </c>
      <c r="C1061" s="140"/>
      <c r="D1061" s="140"/>
      <c r="E1061" s="140"/>
      <c r="F1061" s="140"/>
      <c r="G1061" s="140"/>
      <c r="H1061" s="140"/>
      <c r="I1061" s="141" t="s">
        <v>975</v>
      </c>
      <c r="J1061" s="141"/>
      <c r="K1061" s="141"/>
      <c r="L1061" s="141" t="s">
        <v>1028</v>
      </c>
      <c r="M1061" s="141"/>
      <c r="N1061" s="141"/>
      <c r="O1061" s="141"/>
      <c r="P1061" s="141"/>
      <c r="R1061" s="143" t="s">
        <v>1029</v>
      </c>
      <c r="S1061" s="143"/>
      <c r="T1061" s="143"/>
      <c r="U1061" s="142">
        <v>562.67999999999995</v>
      </c>
    </row>
    <row r="1062" spans="2:21" x14ac:dyDescent="0.25">
      <c r="R1062" s="143"/>
      <c r="S1062" s="143"/>
      <c r="T1062" s="143"/>
    </row>
    <row r="1063" spans="2:21" x14ac:dyDescent="0.25">
      <c r="B1063" s="140" t="s">
        <v>227</v>
      </c>
      <c r="C1063" s="140"/>
      <c r="D1063" s="140"/>
      <c r="E1063" s="140"/>
      <c r="F1063" s="140"/>
      <c r="G1063" s="140"/>
      <c r="H1063" s="140"/>
      <c r="I1063" s="141" t="s">
        <v>975</v>
      </c>
      <c r="J1063" s="141"/>
      <c r="K1063" s="141"/>
      <c r="L1063" s="141" t="s">
        <v>355</v>
      </c>
      <c r="M1063" s="141"/>
      <c r="N1063" s="141"/>
      <c r="O1063" s="141"/>
      <c r="P1063" s="141"/>
      <c r="R1063" s="143" t="s">
        <v>1030</v>
      </c>
      <c r="S1063" s="143"/>
      <c r="T1063" s="143"/>
      <c r="U1063" s="142">
        <v>298.68</v>
      </c>
    </row>
    <row r="1064" spans="2:21" x14ac:dyDescent="0.25">
      <c r="R1064" s="143"/>
      <c r="S1064" s="143"/>
      <c r="T1064" s="143"/>
    </row>
    <row r="1065" spans="2:21" x14ac:dyDescent="0.25">
      <c r="B1065" s="140" t="s">
        <v>227</v>
      </c>
      <c r="C1065" s="140"/>
      <c r="D1065" s="140"/>
      <c r="E1065" s="140"/>
      <c r="F1065" s="140"/>
      <c r="G1065" s="140"/>
      <c r="H1065" s="140"/>
      <c r="I1065" s="141" t="s">
        <v>975</v>
      </c>
      <c r="J1065" s="141"/>
      <c r="K1065" s="141"/>
      <c r="L1065" s="141" t="s">
        <v>983</v>
      </c>
      <c r="M1065" s="141"/>
      <c r="N1065" s="141"/>
      <c r="O1065" s="141"/>
      <c r="P1065" s="141"/>
      <c r="R1065" s="143" t="s">
        <v>984</v>
      </c>
      <c r="S1065" s="143"/>
      <c r="T1065" s="143"/>
      <c r="U1065" s="142">
        <v>219.99</v>
      </c>
    </row>
    <row r="1066" spans="2:21" x14ac:dyDescent="0.25">
      <c r="R1066" s="143"/>
      <c r="S1066" s="143"/>
      <c r="T1066" s="143"/>
    </row>
    <row r="1067" spans="2:21" x14ac:dyDescent="0.25">
      <c r="B1067" s="140" t="s">
        <v>233</v>
      </c>
      <c r="C1067" s="140"/>
      <c r="D1067" s="140"/>
      <c r="E1067" s="140"/>
      <c r="F1067" s="140"/>
      <c r="G1067" s="140"/>
      <c r="H1067" s="140"/>
      <c r="I1067" s="141" t="s">
        <v>1031</v>
      </c>
      <c r="J1067" s="141"/>
      <c r="K1067" s="141"/>
      <c r="L1067" s="141" t="s">
        <v>442</v>
      </c>
      <c r="M1067" s="141"/>
      <c r="N1067" s="141"/>
      <c r="O1067" s="141"/>
      <c r="P1067" s="141"/>
      <c r="R1067" s="141" t="s">
        <v>1032</v>
      </c>
      <c r="S1067" s="141"/>
      <c r="T1067" s="141"/>
      <c r="U1067" s="142">
        <v>159</v>
      </c>
    </row>
    <row r="1068" spans="2:21" x14ac:dyDescent="0.25">
      <c r="B1068" s="140" t="s">
        <v>233</v>
      </c>
      <c r="C1068" s="140"/>
      <c r="D1068" s="140"/>
      <c r="E1068" s="140"/>
      <c r="F1068" s="140"/>
      <c r="G1068" s="140"/>
      <c r="H1068" s="140"/>
      <c r="I1068" s="141" t="s">
        <v>1031</v>
      </c>
      <c r="J1068" s="141"/>
      <c r="K1068" s="141"/>
      <c r="L1068" s="141" t="s">
        <v>442</v>
      </c>
      <c r="M1068" s="141"/>
      <c r="N1068" s="141"/>
      <c r="O1068" s="141"/>
      <c r="P1068" s="141"/>
      <c r="R1068" s="141" t="s">
        <v>988</v>
      </c>
      <c r="S1068" s="141"/>
      <c r="T1068" s="141"/>
      <c r="U1068" s="142">
        <v>149</v>
      </c>
    </row>
    <row r="1069" spans="2:21" x14ac:dyDescent="0.25">
      <c r="B1069" s="140" t="s">
        <v>233</v>
      </c>
      <c r="C1069" s="140"/>
      <c r="D1069" s="140"/>
      <c r="E1069" s="140"/>
      <c r="F1069" s="140"/>
      <c r="G1069" s="140"/>
      <c r="H1069" s="140"/>
      <c r="I1069" s="141" t="s">
        <v>999</v>
      </c>
      <c r="J1069" s="141"/>
      <c r="K1069" s="141"/>
      <c r="L1069" s="141" t="s">
        <v>945</v>
      </c>
      <c r="M1069" s="141"/>
      <c r="N1069" s="141"/>
      <c r="O1069" s="141"/>
      <c r="P1069" s="141"/>
      <c r="R1069" s="141" t="s">
        <v>1033</v>
      </c>
      <c r="S1069" s="141"/>
      <c r="T1069" s="141"/>
      <c r="U1069" s="142">
        <v>508.62</v>
      </c>
    </row>
    <row r="1070" spans="2:21" x14ac:dyDescent="0.25">
      <c r="B1070" s="140" t="s">
        <v>233</v>
      </c>
      <c r="C1070" s="140"/>
      <c r="D1070" s="140"/>
      <c r="E1070" s="140"/>
      <c r="F1070" s="140"/>
      <c r="G1070" s="140"/>
      <c r="H1070" s="140"/>
      <c r="I1070" s="141" t="s">
        <v>550</v>
      </c>
      <c r="J1070" s="141"/>
      <c r="K1070" s="141"/>
      <c r="L1070" s="141" t="s">
        <v>442</v>
      </c>
      <c r="M1070" s="141"/>
      <c r="N1070" s="141"/>
      <c r="O1070" s="141"/>
      <c r="P1070" s="141"/>
      <c r="R1070" s="143" t="s">
        <v>1034</v>
      </c>
      <c r="S1070" s="143"/>
      <c r="T1070" s="143"/>
      <c r="U1070" s="142">
        <v>75.349999999999994</v>
      </c>
    </row>
    <row r="1071" spans="2:21" x14ac:dyDescent="0.25">
      <c r="R1071" s="143"/>
      <c r="S1071" s="143"/>
      <c r="T1071" s="143"/>
    </row>
    <row r="1072" spans="2:21" x14ac:dyDescent="0.25">
      <c r="B1072" s="140" t="s">
        <v>233</v>
      </c>
      <c r="C1072" s="140"/>
      <c r="D1072" s="140"/>
      <c r="E1072" s="140"/>
      <c r="F1072" s="140"/>
      <c r="G1072" s="140"/>
      <c r="H1072" s="140"/>
      <c r="I1072" s="141" t="s">
        <v>483</v>
      </c>
      <c r="J1072" s="141"/>
      <c r="K1072" s="141"/>
      <c r="L1072" s="141" t="s">
        <v>446</v>
      </c>
      <c r="M1072" s="141"/>
      <c r="N1072" s="141"/>
      <c r="O1072" s="141"/>
      <c r="P1072" s="141"/>
      <c r="R1072" s="143" t="s">
        <v>963</v>
      </c>
      <c r="S1072" s="143"/>
      <c r="T1072" s="143"/>
      <c r="U1072" s="142">
        <v>37.03</v>
      </c>
    </row>
    <row r="1073" spans="2:21" x14ac:dyDescent="0.25">
      <c r="R1073" s="143"/>
      <c r="S1073" s="143"/>
      <c r="T1073" s="143"/>
    </row>
    <row r="1074" spans="2:21" x14ac:dyDescent="0.25">
      <c r="B1074" s="140" t="s">
        <v>233</v>
      </c>
      <c r="C1074" s="140"/>
      <c r="D1074" s="140"/>
      <c r="E1074" s="140"/>
      <c r="F1074" s="140"/>
      <c r="G1074" s="140"/>
      <c r="H1074" s="140"/>
      <c r="I1074" s="141" t="s">
        <v>483</v>
      </c>
      <c r="J1074" s="141"/>
      <c r="K1074" s="141"/>
      <c r="L1074" s="141" t="s">
        <v>446</v>
      </c>
      <c r="M1074" s="141"/>
      <c r="N1074" s="141"/>
      <c r="O1074" s="141"/>
      <c r="P1074" s="141"/>
      <c r="R1074" s="143" t="s">
        <v>1035</v>
      </c>
      <c r="S1074" s="143"/>
      <c r="T1074" s="143"/>
      <c r="U1074" s="142">
        <v>15.87</v>
      </c>
    </row>
    <row r="1075" spans="2:21" x14ac:dyDescent="0.25">
      <c r="R1075" s="143"/>
      <c r="S1075" s="143"/>
      <c r="T1075" s="143"/>
    </row>
    <row r="1076" spans="2:21" x14ac:dyDescent="0.25">
      <c r="B1076" s="140" t="s">
        <v>233</v>
      </c>
      <c r="C1076" s="140"/>
      <c r="D1076" s="140"/>
      <c r="E1076" s="140"/>
      <c r="F1076" s="140"/>
      <c r="G1076" s="140"/>
      <c r="H1076" s="140"/>
      <c r="I1076" s="141" t="s">
        <v>975</v>
      </c>
      <c r="J1076" s="141"/>
      <c r="K1076" s="141"/>
      <c r="L1076" s="141" t="s">
        <v>248</v>
      </c>
      <c r="M1076" s="141"/>
      <c r="N1076" s="141"/>
      <c r="O1076" s="141"/>
      <c r="P1076" s="141"/>
      <c r="R1076" s="143" t="s">
        <v>1002</v>
      </c>
      <c r="S1076" s="143"/>
      <c r="T1076" s="143"/>
      <c r="U1076" s="142">
        <v>-45.96</v>
      </c>
    </row>
    <row r="1077" spans="2:21" x14ac:dyDescent="0.25">
      <c r="R1077" s="143"/>
      <c r="S1077" s="143"/>
      <c r="T1077" s="143"/>
    </row>
    <row r="1078" spans="2:21" x14ac:dyDescent="0.25">
      <c r="B1078" s="140" t="s">
        <v>233</v>
      </c>
      <c r="C1078" s="140"/>
      <c r="D1078" s="140"/>
      <c r="E1078" s="140"/>
      <c r="F1078" s="140"/>
      <c r="G1078" s="140"/>
      <c r="H1078" s="140"/>
      <c r="I1078" s="141" t="s">
        <v>1036</v>
      </c>
      <c r="J1078" s="141"/>
      <c r="K1078" s="141"/>
      <c r="L1078" s="141" t="s">
        <v>442</v>
      </c>
      <c r="M1078" s="141"/>
      <c r="N1078" s="141"/>
      <c r="O1078" s="141"/>
      <c r="P1078" s="141"/>
      <c r="R1078" s="141" t="s">
        <v>1037</v>
      </c>
      <c r="S1078" s="141"/>
      <c r="T1078" s="141"/>
      <c r="U1078" s="142">
        <v>59.88</v>
      </c>
    </row>
    <row r="1079" spans="2:21" x14ac:dyDescent="0.25">
      <c r="B1079" s="140" t="s">
        <v>233</v>
      </c>
      <c r="C1079" s="140"/>
      <c r="D1079" s="140"/>
      <c r="E1079" s="140"/>
      <c r="F1079" s="140"/>
      <c r="G1079" s="140"/>
      <c r="H1079" s="140"/>
      <c r="I1079" s="141" t="s">
        <v>1036</v>
      </c>
      <c r="J1079" s="141"/>
      <c r="K1079" s="141"/>
      <c r="L1079" s="141" t="s">
        <v>442</v>
      </c>
      <c r="M1079" s="141"/>
      <c r="N1079" s="141"/>
      <c r="O1079" s="141"/>
      <c r="P1079" s="141"/>
      <c r="R1079" s="141" t="s">
        <v>1032</v>
      </c>
      <c r="S1079" s="141"/>
      <c r="T1079" s="141"/>
      <c r="U1079" s="142">
        <v>27.17</v>
      </c>
    </row>
    <row r="1080" spans="2:21" x14ac:dyDescent="0.25">
      <c r="B1080" s="140" t="s">
        <v>233</v>
      </c>
      <c r="C1080" s="140"/>
      <c r="D1080" s="140"/>
      <c r="E1080" s="140"/>
      <c r="F1080" s="140"/>
      <c r="G1080" s="140"/>
      <c r="H1080" s="140"/>
      <c r="I1080" s="141" t="s">
        <v>1038</v>
      </c>
      <c r="J1080" s="141"/>
      <c r="K1080" s="141"/>
      <c r="L1080" s="141" t="s">
        <v>248</v>
      </c>
      <c r="M1080" s="141"/>
      <c r="N1080" s="141"/>
      <c r="O1080" s="141"/>
      <c r="P1080" s="141"/>
      <c r="R1080" s="143" t="s">
        <v>1039</v>
      </c>
      <c r="S1080" s="143"/>
      <c r="T1080" s="143"/>
      <c r="U1080" s="142">
        <v>94.95</v>
      </c>
    </row>
    <row r="1081" spans="2:21" x14ac:dyDescent="0.25">
      <c r="R1081" s="143"/>
      <c r="S1081" s="143"/>
      <c r="T1081" s="143"/>
    </row>
    <row r="1082" spans="2:21" x14ac:dyDescent="0.25">
      <c r="B1082" s="140" t="s">
        <v>233</v>
      </c>
      <c r="C1082" s="140"/>
      <c r="D1082" s="140"/>
      <c r="E1082" s="140"/>
      <c r="F1082" s="140"/>
      <c r="G1082" s="140"/>
      <c r="H1082" s="140"/>
      <c r="I1082" s="141" t="s">
        <v>1038</v>
      </c>
      <c r="J1082" s="141"/>
      <c r="K1082" s="141"/>
      <c r="L1082" s="141" t="s">
        <v>248</v>
      </c>
      <c r="M1082" s="141"/>
      <c r="N1082" s="141"/>
      <c r="O1082" s="141"/>
      <c r="P1082" s="141"/>
      <c r="R1082" s="143" t="s">
        <v>1040</v>
      </c>
      <c r="S1082" s="143"/>
      <c r="T1082" s="143"/>
      <c r="U1082" s="142">
        <v>12.96</v>
      </c>
    </row>
    <row r="1083" spans="2:21" x14ac:dyDescent="0.25">
      <c r="R1083" s="143"/>
      <c r="S1083" s="143"/>
      <c r="T1083" s="143"/>
    </row>
    <row r="1084" spans="2:21" x14ac:dyDescent="0.25">
      <c r="B1084" s="140" t="s">
        <v>233</v>
      </c>
      <c r="C1084" s="140"/>
      <c r="D1084" s="140"/>
      <c r="E1084" s="140"/>
      <c r="F1084" s="140"/>
      <c r="G1084" s="140"/>
      <c r="H1084" s="140"/>
      <c r="I1084" s="141" t="s">
        <v>975</v>
      </c>
      <c r="J1084" s="141"/>
      <c r="K1084" s="141"/>
      <c r="L1084" s="141" t="s">
        <v>524</v>
      </c>
      <c r="M1084" s="141"/>
      <c r="N1084" s="141"/>
      <c r="O1084" s="141"/>
      <c r="P1084" s="141"/>
      <c r="R1084" s="141" t="s">
        <v>1041</v>
      </c>
      <c r="S1084" s="141"/>
      <c r="T1084" s="141"/>
      <c r="U1084" s="142">
        <v>137.94</v>
      </c>
    </row>
    <row r="1085" spans="2:21" x14ac:dyDescent="0.25">
      <c r="B1085" s="140" t="s">
        <v>233</v>
      </c>
      <c r="C1085" s="140"/>
      <c r="D1085" s="140"/>
      <c r="E1085" s="140"/>
      <c r="F1085" s="140"/>
      <c r="G1085" s="140"/>
      <c r="H1085" s="140"/>
      <c r="I1085" s="141" t="s">
        <v>1011</v>
      </c>
      <c r="J1085" s="141"/>
      <c r="K1085" s="141"/>
      <c r="L1085" s="141" t="s">
        <v>978</v>
      </c>
      <c r="M1085" s="141"/>
      <c r="N1085" s="141"/>
      <c r="O1085" s="141"/>
      <c r="P1085" s="141"/>
      <c r="R1085" s="143" t="s">
        <v>1042</v>
      </c>
      <c r="S1085" s="143"/>
      <c r="T1085" s="143"/>
      <c r="U1085" s="142">
        <v>25</v>
      </c>
    </row>
    <row r="1086" spans="2:21" x14ac:dyDescent="0.25">
      <c r="R1086" s="143"/>
      <c r="S1086" s="143"/>
      <c r="T1086" s="143"/>
    </row>
    <row r="1087" spans="2:21" x14ac:dyDescent="0.25">
      <c r="B1087" s="140" t="s">
        <v>233</v>
      </c>
      <c r="C1087" s="140"/>
      <c r="D1087" s="140"/>
      <c r="E1087" s="140"/>
      <c r="F1087" s="140"/>
      <c r="G1087" s="140"/>
      <c r="H1087" s="140"/>
      <c r="I1087" s="141" t="s">
        <v>365</v>
      </c>
      <c r="J1087" s="141"/>
      <c r="K1087" s="141"/>
      <c r="L1087" s="141" t="s">
        <v>366</v>
      </c>
      <c r="M1087" s="141"/>
      <c r="N1087" s="141"/>
      <c r="O1087" s="141"/>
      <c r="P1087" s="141"/>
      <c r="R1087" s="141" t="s">
        <v>1043</v>
      </c>
      <c r="S1087" s="141"/>
      <c r="T1087" s="141"/>
      <c r="U1087" s="142">
        <v>40.75</v>
      </c>
    </row>
    <row r="1088" spans="2:21" x14ac:dyDescent="0.25">
      <c r="B1088" s="140" t="s">
        <v>268</v>
      </c>
      <c r="C1088" s="140"/>
      <c r="D1088" s="140"/>
      <c r="E1088" s="140"/>
      <c r="F1088" s="140"/>
      <c r="G1088" s="140"/>
      <c r="H1088" s="140"/>
      <c r="I1088" s="141" t="s">
        <v>365</v>
      </c>
      <c r="J1088" s="141"/>
      <c r="K1088" s="141"/>
      <c r="L1088" s="141" t="s">
        <v>366</v>
      </c>
      <c r="M1088" s="141"/>
      <c r="N1088" s="141"/>
      <c r="O1088" s="141"/>
      <c r="P1088" s="141"/>
      <c r="R1088" s="141" t="s">
        <v>997</v>
      </c>
      <c r="S1088" s="141"/>
      <c r="T1088" s="141"/>
      <c r="U1088" s="142">
        <v>40.75</v>
      </c>
    </row>
    <row r="1089" spans="1:22" ht="4.5" customHeight="1" x14ac:dyDescent="0.25"/>
    <row r="1090" spans="1:22" ht="11.25" customHeight="1" x14ac:dyDescent="0.25"/>
    <row r="1091" spans="1:22" ht="13.5" customHeight="1" x14ac:dyDescent="0.25">
      <c r="A1091" s="143" t="s">
        <v>295</v>
      </c>
      <c r="B1091" s="143"/>
      <c r="C1091" s="143"/>
      <c r="D1091" s="143"/>
      <c r="E1091" s="143"/>
      <c r="F1091" s="143"/>
      <c r="G1091" s="143"/>
      <c r="H1091" s="143"/>
      <c r="I1091" s="143"/>
      <c r="J1091" s="143"/>
      <c r="K1091" s="143"/>
      <c r="L1091" s="143"/>
      <c r="M1091" s="143"/>
      <c r="P1091" s="147" t="s">
        <v>1044</v>
      </c>
      <c r="Q1091" s="147"/>
      <c r="R1091" s="147"/>
      <c r="S1091" s="147"/>
      <c r="T1091" s="147"/>
      <c r="U1091" s="147"/>
      <c r="V1091" s="147"/>
    </row>
    <row r="1092" spans="1:22" ht="20.25" customHeight="1" x14ac:dyDescent="0.25">
      <c r="A1092" s="148" t="s">
        <v>297</v>
      </c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  <c r="L1092" s="148"/>
      <c r="M1092" s="148"/>
      <c r="N1092" s="148"/>
      <c r="O1092" s="148"/>
      <c r="P1092" s="148"/>
      <c r="Q1092" s="148"/>
      <c r="R1092" s="148"/>
      <c r="S1092" s="148"/>
      <c r="T1092" s="148"/>
      <c r="U1092" s="148"/>
    </row>
    <row r="1093" spans="1:22" ht="7.5" customHeight="1" x14ac:dyDescent="0.25"/>
    <row r="1094" spans="1:22" x14ac:dyDescent="0.25">
      <c r="A1094" s="139" t="s">
        <v>957</v>
      </c>
      <c r="B1094" s="139"/>
      <c r="C1094" s="139"/>
      <c r="D1094" s="139"/>
      <c r="E1094" s="139"/>
      <c r="F1094" s="139"/>
      <c r="G1094" s="139"/>
      <c r="H1094" s="139"/>
      <c r="I1094" s="139"/>
      <c r="J1094" s="139"/>
      <c r="K1094" s="139"/>
      <c r="L1094" s="139"/>
    </row>
    <row r="1095" spans="1:22" ht="6" customHeight="1" x14ac:dyDescent="0.25"/>
    <row r="1096" spans="1:22" x14ac:dyDescent="0.25">
      <c r="B1096" s="140" t="s">
        <v>268</v>
      </c>
      <c r="C1096" s="140"/>
      <c r="D1096" s="140"/>
      <c r="E1096" s="140"/>
      <c r="F1096" s="140"/>
      <c r="G1096" s="140"/>
      <c r="H1096" s="140"/>
      <c r="I1096" s="141" t="s">
        <v>365</v>
      </c>
      <c r="J1096" s="141"/>
      <c r="K1096" s="141"/>
      <c r="L1096" s="141" t="s">
        <v>366</v>
      </c>
      <c r="M1096" s="141"/>
      <c r="N1096" s="141"/>
      <c r="O1096" s="141"/>
      <c r="P1096" s="141"/>
      <c r="R1096" s="141" t="s">
        <v>1045</v>
      </c>
      <c r="S1096" s="141"/>
      <c r="T1096" s="141"/>
      <c r="U1096" s="142">
        <v>40.75</v>
      </c>
    </row>
    <row r="1097" spans="1:22" x14ac:dyDescent="0.25">
      <c r="B1097" s="140" t="s">
        <v>268</v>
      </c>
      <c r="C1097" s="140"/>
      <c r="D1097" s="140"/>
      <c r="E1097" s="140"/>
      <c r="F1097" s="140"/>
      <c r="G1097" s="140"/>
      <c r="H1097" s="140"/>
      <c r="I1097" s="141" t="s">
        <v>1046</v>
      </c>
      <c r="J1097" s="141"/>
      <c r="K1097" s="141"/>
      <c r="L1097" s="141" t="s">
        <v>355</v>
      </c>
      <c r="M1097" s="141"/>
      <c r="N1097" s="141"/>
      <c r="O1097" s="141"/>
      <c r="P1097" s="141"/>
      <c r="R1097" s="143" t="s">
        <v>1047</v>
      </c>
      <c r="S1097" s="143"/>
      <c r="T1097" s="143"/>
      <c r="U1097" s="142">
        <v>593.52</v>
      </c>
    </row>
    <row r="1098" spans="1:22" x14ac:dyDescent="0.25">
      <c r="R1098" s="143"/>
      <c r="S1098" s="143"/>
      <c r="T1098" s="143"/>
    </row>
    <row r="1099" spans="1:22" x14ac:dyDescent="0.25">
      <c r="B1099" s="140" t="s">
        <v>268</v>
      </c>
      <c r="C1099" s="140"/>
      <c r="D1099" s="140"/>
      <c r="E1099" s="140"/>
      <c r="F1099" s="140"/>
      <c r="G1099" s="140"/>
      <c r="H1099" s="140"/>
      <c r="I1099" s="141" t="s">
        <v>1046</v>
      </c>
      <c r="J1099" s="141"/>
      <c r="K1099" s="141"/>
      <c r="L1099" s="141" t="s">
        <v>355</v>
      </c>
      <c r="M1099" s="141"/>
      <c r="N1099" s="141"/>
      <c r="O1099" s="141"/>
      <c r="P1099" s="141"/>
      <c r="R1099" s="143" t="s">
        <v>1048</v>
      </c>
      <c r="S1099" s="143"/>
      <c r="T1099" s="143"/>
      <c r="U1099" s="142">
        <v>395.68</v>
      </c>
    </row>
    <row r="1100" spans="1:22" x14ac:dyDescent="0.25">
      <c r="R1100" s="143"/>
      <c r="S1100" s="143"/>
      <c r="T1100" s="143"/>
    </row>
    <row r="1101" spans="1:22" x14ac:dyDescent="0.25">
      <c r="B1101" s="140" t="s">
        <v>268</v>
      </c>
      <c r="C1101" s="140"/>
      <c r="D1101" s="140"/>
      <c r="E1101" s="140"/>
      <c r="F1101" s="140"/>
      <c r="G1101" s="140"/>
      <c r="H1101" s="140"/>
      <c r="I1101" s="141" t="s">
        <v>479</v>
      </c>
      <c r="J1101" s="141"/>
      <c r="K1101" s="141"/>
      <c r="L1101" s="141" t="s">
        <v>442</v>
      </c>
      <c r="M1101" s="141"/>
      <c r="N1101" s="141"/>
      <c r="O1101" s="141"/>
      <c r="P1101" s="141"/>
      <c r="R1101" s="141" t="s">
        <v>1022</v>
      </c>
      <c r="S1101" s="141"/>
      <c r="T1101" s="141"/>
      <c r="U1101" s="142">
        <v>36.61</v>
      </c>
    </row>
    <row r="1102" spans="1:22" x14ac:dyDescent="0.25">
      <c r="B1102" s="140" t="s">
        <v>268</v>
      </c>
      <c r="C1102" s="140"/>
      <c r="D1102" s="140"/>
      <c r="E1102" s="140"/>
      <c r="F1102" s="140"/>
      <c r="G1102" s="140"/>
      <c r="H1102" s="140"/>
      <c r="I1102" s="141" t="s">
        <v>479</v>
      </c>
      <c r="J1102" s="141"/>
      <c r="K1102" s="141"/>
      <c r="L1102" s="141" t="s">
        <v>442</v>
      </c>
      <c r="M1102" s="141"/>
      <c r="N1102" s="141"/>
      <c r="O1102" s="141"/>
      <c r="P1102" s="141"/>
      <c r="R1102" s="141" t="s">
        <v>1022</v>
      </c>
      <c r="S1102" s="141"/>
      <c r="T1102" s="141"/>
      <c r="U1102" s="142">
        <v>65.66</v>
      </c>
    </row>
    <row r="1103" spans="1:22" x14ac:dyDescent="0.25">
      <c r="B1103" s="140" t="s">
        <v>310</v>
      </c>
      <c r="C1103" s="140"/>
      <c r="D1103" s="140"/>
      <c r="E1103" s="140"/>
      <c r="F1103" s="140"/>
      <c r="G1103" s="140"/>
      <c r="H1103" s="140"/>
      <c r="I1103" s="141" t="s">
        <v>1049</v>
      </c>
      <c r="J1103" s="141"/>
      <c r="K1103" s="141"/>
      <c r="L1103" s="141" t="s">
        <v>355</v>
      </c>
      <c r="M1103" s="141"/>
      <c r="N1103" s="141"/>
      <c r="O1103" s="141"/>
      <c r="P1103" s="141"/>
      <c r="R1103" s="141" t="s">
        <v>773</v>
      </c>
      <c r="S1103" s="141"/>
      <c r="T1103" s="141"/>
      <c r="U1103" s="142">
        <v>159.76</v>
      </c>
    </row>
    <row r="1104" spans="1:22" x14ac:dyDescent="0.25">
      <c r="B1104" s="140" t="s">
        <v>310</v>
      </c>
      <c r="C1104" s="140"/>
      <c r="D1104" s="140"/>
      <c r="E1104" s="140"/>
      <c r="F1104" s="140"/>
      <c r="G1104" s="140"/>
      <c r="H1104" s="140"/>
      <c r="I1104" s="141" t="s">
        <v>985</v>
      </c>
      <c r="J1104" s="141"/>
      <c r="K1104" s="141"/>
      <c r="L1104" s="141" t="s">
        <v>442</v>
      </c>
      <c r="M1104" s="141"/>
      <c r="N1104" s="141"/>
      <c r="O1104" s="141"/>
      <c r="P1104" s="141"/>
      <c r="R1104" s="141" t="s">
        <v>1050</v>
      </c>
      <c r="S1104" s="141"/>
      <c r="T1104" s="141"/>
      <c r="U1104" s="142">
        <v>55.69</v>
      </c>
    </row>
    <row r="1105" spans="2:21" x14ac:dyDescent="0.25">
      <c r="B1105" s="140" t="s">
        <v>312</v>
      </c>
      <c r="C1105" s="140"/>
      <c r="D1105" s="140"/>
      <c r="E1105" s="140"/>
      <c r="F1105" s="140"/>
      <c r="G1105" s="140"/>
      <c r="H1105" s="140"/>
      <c r="I1105" s="141" t="s">
        <v>483</v>
      </c>
      <c r="J1105" s="141"/>
      <c r="K1105" s="141"/>
      <c r="L1105" s="141" t="s">
        <v>446</v>
      </c>
      <c r="M1105" s="141"/>
      <c r="N1105" s="141"/>
      <c r="O1105" s="141"/>
      <c r="P1105" s="141"/>
      <c r="R1105" s="143" t="s">
        <v>1051</v>
      </c>
      <c r="S1105" s="143"/>
      <c r="T1105" s="143"/>
      <c r="U1105" s="142">
        <v>38.89</v>
      </c>
    </row>
    <row r="1106" spans="2:21" x14ac:dyDescent="0.25">
      <c r="R1106" s="143"/>
      <c r="S1106" s="143"/>
      <c r="T1106" s="143"/>
    </row>
    <row r="1107" spans="2:21" x14ac:dyDescent="0.25">
      <c r="B1107" s="140" t="s">
        <v>312</v>
      </c>
      <c r="C1107" s="140"/>
      <c r="D1107" s="140"/>
      <c r="E1107" s="140"/>
      <c r="F1107" s="140"/>
      <c r="G1107" s="140"/>
      <c r="H1107" s="140"/>
      <c r="I1107" s="141" t="s">
        <v>483</v>
      </c>
      <c r="J1107" s="141"/>
      <c r="K1107" s="141"/>
      <c r="L1107" s="141" t="s">
        <v>446</v>
      </c>
      <c r="M1107" s="141"/>
      <c r="N1107" s="141"/>
      <c r="O1107" s="141"/>
      <c r="P1107" s="141"/>
      <c r="R1107" s="143" t="s">
        <v>1052</v>
      </c>
      <c r="S1107" s="143"/>
      <c r="T1107" s="143"/>
      <c r="U1107" s="142">
        <v>16.670000000000002</v>
      </c>
    </row>
    <row r="1108" spans="2:21" x14ac:dyDescent="0.25">
      <c r="R1108" s="143"/>
      <c r="S1108" s="143"/>
      <c r="T1108" s="143"/>
    </row>
    <row r="1109" spans="2:21" x14ac:dyDescent="0.25">
      <c r="B1109" s="140" t="s">
        <v>312</v>
      </c>
      <c r="C1109" s="140"/>
      <c r="D1109" s="140"/>
      <c r="E1109" s="140"/>
      <c r="F1109" s="140"/>
      <c r="G1109" s="140"/>
      <c r="H1109" s="140"/>
      <c r="I1109" s="141" t="s">
        <v>365</v>
      </c>
      <c r="J1109" s="141"/>
      <c r="K1109" s="141"/>
      <c r="L1109" s="141" t="s">
        <v>366</v>
      </c>
      <c r="M1109" s="141"/>
      <c r="N1109" s="141"/>
      <c r="O1109" s="141"/>
      <c r="P1109" s="141"/>
      <c r="R1109" s="141" t="s">
        <v>1053</v>
      </c>
      <c r="S1109" s="141"/>
      <c r="T1109" s="141"/>
      <c r="U1109" s="142">
        <v>40.75</v>
      </c>
    </row>
    <row r="1110" spans="2:21" x14ac:dyDescent="0.25">
      <c r="B1110" s="140" t="s">
        <v>353</v>
      </c>
      <c r="C1110" s="140"/>
      <c r="D1110" s="140"/>
      <c r="E1110" s="140"/>
      <c r="F1110" s="140"/>
      <c r="G1110" s="140"/>
      <c r="H1110" s="140"/>
      <c r="I1110" s="141" t="s">
        <v>483</v>
      </c>
      <c r="J1110" s="141"/>
      <c r="K1110" s="141"/>
      <c r="L1110" s="141" t="s">
        <v>446</v>
      </c>
      <c r="M1110" s="141"/>
      <c r="N1110" s="141"/>
      <c r="O1110" s="141"/>
      <c r="P1110" s="141"/>
      <c r="R1110" s="141" t="s">
        <v>1054</v>
      </c>
      <c r="S1110" s="141"/>
      <c r="T1110" s="141"/>
      <c r="U1110" s="142">
        <v>32.74</v>
      </c>
    </row>
    <row r="1111" spans="2:21" x14ac:dyDescent="0.25">
      <c r="B1111" s="140" t="s">
        <v>353</v>
      </c>
      <c r="C1111" s="140"/>
      <c r="D1111" s="140"/>
      <c r="E1111" s="140"/>
      <c r="F1111" s="140"/>
      <c r="G1111" s="140"/>
      <c r="H1111" s="140"/>
      <c r="I1111" s="141" t="s">
        <v>1055</v>
      </c>
      <c r="J1111" s="141"/>
      <c r="K1111" s="141"/>
      <c r="L1111" s="141" t="s">
        <v>421</v>
      </c>
      <c r="M1111" s="141"/>
      <c r="N1111" s="141"/>
      <c r="O1111" s="141"/>
      <c r="P1111" s="141"/>
      <c r="R1111" s="143" t="s">
        <v>1056</v>
      </c>
      <c r="S1111" s="143"/>
      <c r="T1111" s="143"/>
      <c r="U1111" s="142">
        <v>7689</v>
      </c>
    </row>
    <row r="1112" spans="2:21" x14ac:dyDescent="0.25">
      <c r="R1112" s="143"/>
      <c r="S1112" s="143"/>
      <c r="T1112" s="143"/>
    </row>
    <row r="1113" spans="2:21" x14ac:dyDescent="0.25">
      <c r="B1113" s="140" t="s">
        <v>353</v>
      </c>
      <c r="C1113" s="140"/>
      <c r="D1113" s="140"/>
      <c r="E1113" s="140"/>
      <c r="F1113" s="140"/>
      <c r="G1113" s="140"/>
      <c r="H1113" s="140"/>
      <c r="I1113" s="141" t="s">
        <v>490</v>
      </c>
      <c r="J1113" s="141"/>
      <c r="K1113" s="141"/>
      <c r="L1113" s="141" t="s">
        <v>442</v>
      </c>
      <c r="M1113" s="141"/>
      <c r="N1113" s="141"/>
      <c r="O1113" s="141"/>
      <c r="P1113" s="141"/>
      <c r="R1113" s="141" t="s">
        <v>1057</v>
      </c>
      <c r="S1113" s="141"/>
      <c r="T1113" s="141"/>
      <c r="U1113" s="142">
        <v>33.94</v>
      </c>
    </row>
    <row r="1114" spans="2:21" x14ac:dyDescent="0.25">
      <c r="B1114" s="140" t="s">
        <v>353</v>
      </c>
      <c r="C1114" s="140"/>
      <c r="D1114" s="140"/>
      <c r="E1114" s="140"/>
      <c r="F1114" s="140"/>
      <c r="G1114" s="140"/>
      <c r="H1114" s="140"/>
      <c r="I1114" s="141" t="s">
        <v>479</v>
      </c>
      <c r="J1114" s="141"/>
      <c r="K1114" s="141"/>
      <c r="L1114" s="141" t="s">
        <v>442</v>
      </c>
      <c r="M1114" s="141"/>
      <c r="N1114" s="141"/>
      <c r="O1114" s="141"/>
      <c r="P1114" s="141"/>
      <c r="R1114" s="141" t="s">
        <v>1007</v>
      </c>
      <c r="S1114" s="141"/>
      <c r="T1114" s="141"/>
      <c r="U1114" s="142">
        <v>16.440000000000001</v>
      </c>
    </row>
    <row r="1115" spans="2:21" x14ac:dyDescent="0.25">
      <c r="B1115" s="140" t="s">
        <v>353</v>
      </c>
      <c r="C1115" s="140"/>
      <c r="D1115" s="140"/>
      <c r="E1115" s="140"/>
      <c r="F1115" s="140"/>
      <c r="G1115" s="140"/>
      <c r="H1115" s="140"/>
      <c r="I1115" s="141" t="s">
        <v>365</v>
      </c>
      <c r="J1115" s="141"/>
      <c r="K1115" s="141"/>
      <c r="L1115" s="141" t="s">
        <v>366</v>
      </c>
      <c r="M1115" s="141"/>
      <c r="N1115" s="141"/>
      <c r="O1115" s="141"/>
      <c r="P1115" s="141"/>
      <c r="R1115" s="141" t="s">
        <v>1058</v>
      </c>
      <c r="S1115" s="141"/>
      <c r="T1115" s="141"/>
      <c r="U1115" s="142">
        <v>40.75</v>
      </c>
    </row>
    <row r="1116" spans="2:21" x14ac:dyDescent="0.25">
      <c r="B1116" s="140" t="s">
        <v>270</v>
      </c>
      <c r="C1116" s="140"/>
      <c r="D1116" s="140"/>
      <c r="E1116" s="140"/>
      <c r="F1116" s="140"/>
      <c r="G1116" s="140"/>
      <c r="H1116" s="140"/>
      <c r="I1116" s="141" t="s">
        <v>483</v>
      </c>
      <c r="J1116" s="141"/>
      <c r="K1116" s="141"/>
      <c r="L1116" s="141" t="s">
        <v>446</v>
      </c>
      <c r="M1116" s="141"/>
      <c r="N1116" s="141"/>
      <c r="O1116" s="141"/>
      <c r="P1116" s="141"/>
      <c r="R1116" s="143" t="s">
        <v>1016</v>
      </c>
      <c r="S1116" s="143"/>
      <c r="T1116" s="143"/>
      <c r="U1116" s="142">
        <v>43.19</v>
      </c>
    </row>
    <row r="1117" spans="2:21" x14ac:dyDescent="0.25">
      <c r="R1117" s="143"/>
      <c r="S1117" s="143"/>
      <c r="T1117" s="143"/>
    </row>
    <row r="1118" spans="2:21" x14ac:dyDescent="0.25">
      <c r="B1118" s="140" t="s">
        <v>270</v>
      </c>
      <c r="C1118" s="140"/>
      <c r="D1118" s="140"/>
      <c r="E1118" s="140"/>
      <c r="F1118" s="140"/>
      <c r="G1118" s="140"/>
      <c r="H1118" s="140"/>
      <c r="I1118" s="141" t="s">
        <v>897</v>
      </c>
      <c r="J1118" s="141"/>
      <c r="K1118" s="141"/>
      <c r="L1118" s="141" t="s">
        <v>1059</v>
      </c>
      <c r="M1118" s="141"/>
      <c r="N1118" s="141"/>
      <c r="O1118" s="141"/>
      <c r="P1118" s="141"/>
      <c r="R1118" s="143" t="s">
        <v>1060</v>
      </c>
      <c r="S1118" s="143"/>
      <c r="T1118" s="143"/>
      <c r="U1118" s="142">
        <v>149.6</v>
      </c>
    </row>
    <row r="1119" spans="2:21" x14ac:dyDescent="0.25">
      <c r="R1119" s="143"/>
      <c r="S1119" s="143"/>
      <c r="T1119" s="143"/>
    </row>
    <row r="1120" spans="2:21" x14ac:dyDescent="0.25">
      <c r="B1120" s="140" t="s">
        <v>270</v>
      </c>
      <c r="C1120" s="140"/>
      <c r="D1120" s="140"/>
      <c r="E1120" s="140"/>
      <c r="F1120" s="140"/>
      <c r="G1120" s="140"/>
      <c r="H1120" s="140"/>
      <c r="I1120" s="141" t="s">
        <v>972</v>
      </c>
      <c r="J1120" s="141"/>
      <c r="K1120" s="141"/>
      <c r="L1120" s="141" t="s">
        <v>442</v>
      </c>
      <c r="M1120" s="141"/>
      <c r="N1120" s="141"/>
      <c r="O1120" s="141"/>
      <c r="P1120" s="141"/>
      <c r="R1120" s="141" t="s">
        <v>1022</v>
      </c>
      <c r="S1120" s="141"/>
      <c r="T1120" s="141"/>
      <c r="U1120" s="142">
        <v>60.93</v>
      </c>
    </row>
    <row r="1121" spans="2:21" x14ac:dyDescent="0.25">
      <c r="B1121" s="140" t="s">
        <v>273</v>
      </c>
      <c r="C1121" s="140"/>
      <c r="D1121" s="140"/>
      <c r="E1121" s="140"/>
      <c r="F1121" s="140"/>
      <c r="G1121" s="140"/>
      <c r="H1121" s="140"/>
      <c r="I1121" s="141" t="s">
        <v>1061</v>
      </c>
      <c r="J1121" s="141"/>
      <c r="K1121" s="141"/>
      <c r="L1121" s="141" t="s">
        <v>260</v>
      </c>
      <c r="M1121" s="141"/>
      <c r="N1121" s="141"/>
      <c r="O1121" s="141"/>
      <c r="P1121" s="141"/>
      <c r="R1121" s="143" t="s">
        <v>1062</v>
      </c>
      <c r="S1121" s="143"/>
      <c r="T1121" s="143"/>
      <c r="U1121" s="142">
        <v>173.96</v>
      </c>
    </row>
    <row r="1122" spans="2:21" x14ac:dyDescent="0.25">
      <c r="R1122" s="143"/>
      <c r="S1122" s="143"/>
      <c r="T1122" s="143"/>
    </row>
    <row r="1123" spans="2:21" x14ac:dyDescent="0.25">
      <c r="B1123" s="140" t="s">
        <v>235</v>
      </c>
      <c r="C1123" s="140"/>
      <c r="D1123" s="140"/>
      <c r="E1123" s="140"/>
      <c r="F1123" s="140"/>
      <c r="G1123" s="140"/>
      <c r="H1123" s="140"/>
      <c r="I1123" s="141" t="s">
        <v>515</v>
      </c>
      <c r="J1123" s="141"/>
      <c r="K1123" s="141"/>
      <c r="L1123" s="141" t="s">
        <v>442</v>
      </c>
      <c r="M1123" s="141"/>
      <c r="N1123" s="141"/>
      <c r="O1123" s="141"/>
      <c r="P1123" s="141"/>
      <c r="R1123" s="143" t="s">
        <v>1063</v>
      </c>
      <c r="S1123" s="143"/>
      <c r="T1123" s="143"/>
      <c r="U1123" s="142">
        <v>64.67</v>
      </c>
    </row>
    <row r="1124" spans="2:21" x14ac:dyDescent="0.25">
      <c r="R1124" s="143"/>
      <c r="S1124" s="143"/>
      <c r="T1124" s="143"/>
    </row>
    <row r="1125" spans="2:21" x14ac:dyDescent="0.25">
      <c r="B1125" s="140" t="s">
        <v>235</v>
      </c>
      <c r="C1125" s="140"/>
      <c r="D1125" s="140"/>
      <c r="E1125" s="140"/>
      <c r="F1125" s="140"/>
      <c r="G1125" s="140"/>
      <c r="H1125" s="140"/>
      <c r="I1125" s="141" t="s">
        <v>602</v>
      </c>
      <c r="J1125" s="141"/>
      <c r="K1125" s="141"/>
      <c r="L1125" s="141" t="s">
        <v>442</v>
      </c>
      <c r="M1125" s="141"/>
      <c r="N1125" s="141"/>
      <c r="O1125" s="141"/>
      <c r="P1125" s="141"/>
      <c r="R1125" s="141" t="s">
        <v>1022</v>
      </c>
      <c r="S1125" s="141"/>
      <c r="T1125" s="141"/>
      <c r="U1125" s="142">
        <v>366.33</v>
      </c>
    </row>
    <row r="1126" spans="2:21" x14ac:dyDescent="0.25">
      <c r="B1126" s="140" t="s">
        <v>235</v>
      </c>
      <c r="C1126" s="140"/>
      <c r="D1126" s="140"/>
      <c r="E1126" s="140"/>
      <c r="F1126" s="140"/>
      <c r="G1126" s="140"/>
      <c r="H1126" s="140"/>
      <c r="I1126" s="141" t="s">
        <v>602</v>
      </c>
      <c r="J1126" s="141"/>
      <c r="K1126" s="141"/>
      <c r="L1126" s="141" t="s">
        <v>442</v>
      </c>
      <c r="M1126" s="141"/>
      <c r="N1126" s="141"/>
      <c r="O1126" s="141"/>
      <c r="P1126" s="141"/>
      <c r="R1126" s="141" t="s">
        <v>1022</v>
      </c>
      <c r="S1126" s="141"/>
      <c r="T1126" s="141"/>
      <c r="U1126" s="142">
        <v>94.43</v>
      </c>
    </row>
    <row r="1127" spans="2:21" x14ac:dyDescent="0.25">
      <c r="B1127" s="140" t="s">
        <v>235</v>
      </c>
      <c r="C1127" s="140"/>
      <c r="D1127" s="140"/>
      <c r="E1127" s="140"/>
      <c r="F1127" s="140"/>
      <c r="G1127" s="140"/>
      <c r="H1127" s="140"/>
      <c r="I1127" s="141" t="s">
        <v>483</v>
      </c>
      <c r="J1127" s="141"/>
      <c r="K1127" s="141"/>
      <c r="L1127" s="141" t="s">
        <v>446</v>
      </c>
      <c r="M1127" s="141"/>
      <c r="N1127" s="141"/>
      <c r="O1127" s="141"/>
      <c r="P1127" s="141"/>
      <c r="R1127" s="143" t="s">
        <v>1051</v>
      </c>
      <c r="S1127" s="143"/>
      <c r="T1127" s="143"/>
      <c r="U1127" s="142">
        <v>28.04</v>
      </c>
    </row>
    <row r="1128" spans="2:21" x14ac:dyDescent="0.25">
      <c r="R1128" s="143"/>
      <c r="S1128" s="143"/>
      <c r="T1128" s="143"/>
    </row>
    <row r="1129" spans="2:21" x14ac:dyDescent="0.25">
      <c r="B1129" s="140" t="s">
        <v>235</v>
      </c>
      <c r="C1129" s="140"/>
      <c r="D1129" s="140"/>
      <c r="E1129" s="140"/>
      <c r="F1129" s="140"/>
      <c r="G1129" s="140"/>
      <c r="H1129" s="140"/>
      <c r="I1129" s="141" t="s">
        <v>483</v>
      </c>
      <c r="J1129" s="141"/>
      <c r="K1129" s="141"/>
      <c r="L1129" s="141" t="s">
        <v>446</v>
      </c>
      <c r="M1129" s="141"/>
      <c r="N1129" s="141"/>
      <c r="O1129" s="141"/>
      <c r="P1129" s="141"/>
      <c r="R1129" s="143" t="s">
        <v>1052</v>
      </c>
      <c r="S1129" s="143"/>
      <c r="T1129" s="143"/>
      <c r="U1129" s="142">
        <v>12.01</v>
      </c>
    </row>
    <row r="1130" spans="2:21" x14ac:dyDescent="0.25">
      <c r="R1130" s="143"/>
      <c r="S1130" s="143"/>
      <c r="T1130" s="143"/>
    </row>
    <row r="1131" spans="2:21" x14ac:dyDescent="0.25">
      <c r="B1131" s="140" t="s">
        <v>237</v>
      </c>
      <c r="C1131" s="140"/>
      <c r="D1131" s="140"/>
      <c r="E1131" s="140"/>
      <c r="F1131" s="140"/>
      <c r="G1131" s="140"/>
      <c r="H1131" s="140"/>
      <c r="I1131" s="141" t="s">
        <v>1064</v>
      </c>
      <c r="J1131" s="141"/>
      <c r="K1131" s="141"/>
      <c r="L1131" s="141" t="s">
        <v>260</v>
      </c>
      <c r="M1131" s="141"/>
      <c r="N1131" s="141"/>
      <c r="O1131" s="141"/>
      <c r="P1131" s="141"/>
      <c r="R1131" s="143" t="s">
        <v>1065</v>
      </c>
      <c r="S1131" s="143"/>
      <c r="T1131" s="143"/>
      <c r="U1131" s="142">
        <v>15.36</v>
      </c>
    </row>
    <row r="1132" spans="2:21" x14ac:dyDescent="0.25">
      <c r="R1132" s="143"/>
      <c r="S1132" s="143"/>
      <c r="T1132" s="143"/>
    </row>
    <row r="1133" spans="2:21" x14ac:dyDescent="0.25">
      <c r="B1133" s="140" t="s">
        <v>237</v>
      </c>
      <c r="C1133" s="140"/>
      <c r="D1133" s="140"/>
      <c r="E1133" s="140"/>
      <c r="F1133" s="140"/>
      <c r="G1133" s="140"/>
      <c r="H1133" s="140"/>
      <c r="I1133" s="141" t="s">
        <v>1066</v>
      </c>
      <c r="J1133" s="141"/>
      <c r="K1133" s="141"/>
      <c r="L1133" s="141" t="s">
        <v>260</v>
      </c>
      <c r="M1133" s="141"/>
      <c r="N1133" s="141"/>
      <c r="O1133" s="141"/>
      <c r="P1133" s="141"/>
      <c r="R1133" s="143" t="s">
        <v>1065</v>
      </c>
      <c r="S1133" s="143"/>
      <c r="T1133" s="143"/>
      <c r="U1133" s="142">
        <v>23.89</v>
      </c>
    </row>
    <row r="1134" spans="2:21" x14ac:dyDescent="0.25">
      <c r="R1134" s="143"/>
      <c r="S1134" s="143"/>
      <c r="T1134" s="143"/>
    </row>
    <row r="1135" spans="2:21" x14ac:dyDescent="0.25">
      <c r="B1135" s="140" t="s">
        <v>237</v>
      </c>
      <c r="C1135" s="140"/>
      <c r="D1135" s="140"/>
      <c r="E1135" s="140"/>
      <c r="F1135" s="140"/>
      <c r="G1135" s="140"/>
      <c r="H1135" s="140"/>
      <c r="I1135" s="141" t="s">
        <v>1038</v>
      </c>
      <c r="J1135" s="141"/>
      <c r="K1135" s="141"/>
      <c r="L1135" s="141" t="s">
        <v>248</v>
      </c>
      <c r="M1135" s="141"/>
      <c r="N1135" s="141"/>
      <c r="O1135" s="141"/>
      <c r="P1135" s="141"/>
      <c r="R1135" s="143" t="s">
        <v>1067</v>
      </c>
      <c r="S1135" s="143"/>
      <c r="T1135" s="143"/>
      <c r="U1135" s="142">
        <v>599.98</v>
      </c>
    </row>
    <row r="1136" spans="2:21" x14ac:dyDescent="0.25">
      <c r="R1136" s="143"/>
      <c r="S1136" s="143"/>
      <c r="T1136" s="143"/>
    </row>
    <row r="1137" spans="1:22" ht="6" customHeight="1" x14ac:dyDescent="0.25"/>
    <row r="1138" spans="1:22" x14ac:dyDescent="0.25">
      <c r="D1138" s="144" t="s">
        <v>2</v>
      </c>
      <c r="F1138" s="144" t="s">
        <v>2</v>
      </c>
      <c r="H1138" s="144" t="s">
        <v>2</v>
      </c>
      <c r="O1138" s="145" t="s">
        <v>957</v>
      </c>
      <c r="P1138" s="145"/>
      <c r="Q1138" s="145"/>
      <c r="R1138" s="145"/>
      <c r="S1138" s="145"/>
      <c r="U1138" s="146">
        <v>25821.65</v>
      </c>
    </row>
    <row r="1139" spans="1:22" ht="169.5" customHeight="1" x14ac:dyDescent="0.25"/>
    <row r="1140" spans="1:22" ht="11.25" customHeight="1" x14ac:dyDescent="0.25"/>
    <row r="1141" spans="1:22" ht="13.5" customHeight="1" x14ac:dyDescent="0.25">
      <c r="A1141" s="143" t="s">
        <v>295</v>
      </c>
      <c r="B1141" s="143"/>
      <c r="C1141" s="143"/>
      <c r="D1141" s="143"/>
      <c r="E1141" s="143"/>
      <c r="F1141" s="143"/>
      <c r="G1141" s="143"/>
      <c r="H1141" s="143"/>
      <c r="I1141" s="143"/>
      <c r="J1141" s="143"/>
      <c r="K1141" s="143"/>
      <c r="L1141" s="143"/>
      <c r="M1141" s="143"/>
      <c r="P1141" s="147" t="s">
        <v>1068</v>
      </c>
      <c r="Q1141" s="147"/>
      <c r="R1141" s="147"/>
      <c r="S1141" s="147"/>
      <c r="T1141" s="147"/>
      <c r="U1141" s="147"/>
      <c r="V1141" s="147"/>
    </row>
    <row r="1142" spans="1:22" ht="20.25" customHeight="1" x14ac:dyDescent="0.25">
      <c r="A1142" s="148" t="s">
        <v>297</v>
      </c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/>
    </row>
    <row r="1143" spans="1:22" ht="7.5" customHeight="1" x14ac:dyDescent="0.25"/>
    <row r="1144" spans="1:22" x14ac:dyDescent="0.25">
      <c r="A1144" s="139" t="s">
        <v>1069</v>
      </c>
      <c r="B1144" s="139"/>
      <c r="C1144" s="139"/>
      <c r="D1144" s="139"/>
      <c r="E1144" s="139"/>
      <c r="F1144" s="139"/>
      <c r="G1144" s="139"/>
      <c r="H1144" s="139"/>
      <c r="I1144" s="139"/>
      <c r="J1144" s="139"/>
      <c r="K1144" s="139"/>
      <c r="L1144" s="139"/>
    </row>
    <row r="1145" spans="1:22" ht="6" customHeight="1" x14ac:dyDescent="0.25"/>
    <row r="1146" spans="1:22" x14ac:dyDescent="0.25">
      <c r="B1146" s="140" t="s">
        <v>219</v>
      </c>
      <c r="C1146" s="140"/>
      <c r="D1146" s="140"/>
      <c r="E1146" s="140"/>
      <c r="F1146" s="140"/>
      <c r="G1146" s="140"/>
      <c r="H1146" s="140"/>
      <c r="I1146" s="141" t="s">
        <v>1070</v>
      </c>
      <c r="J1146" s="141"/>
      <c r="K1146" s="141"/>
      <c r="L1146" s="141" t="s">
        <v>248</v>
      </c>
      <c r="M1146" s="141"/>
      <c r="N1146" s="141"/>
      <c r="O1146" s="141"/>
      <c r="P1146" s="141"/>
      <c r="R1146" s="141" t="s">
        <v>1071</v>
      </c>
      <c r="S1146" s="141"/>
      <c r="T1146" s="141"/>
      <c r="U1146" s="142">
        <v>234.8</v>
      </c>
    </row>
    <row r="1147" spans="1:22" x14ac:dyDescent="0.25">
      <c r="B1147" s="140" t="s">
        <v>250</v>
      </c>
      <c r="C1147" s="140"/>
      <c r="D1147" s="140"/>
      <c r="E1147" s="140"/>
      <c r="F1147" s="140"/>
      <c r="G1147" s="140"/>
      <c r="H1147" s="140"/>
      <c r="I1147" s="141" t="s">
        <v>1072</v>
      </c>
      <c r="J1147" s="141"/>
      <c r="K1147" s="141"/>
      <c r="L1147" s="141" t="s">
        <v>248</v>
      </c>
      <c r="M1147" s="141"/>
      <c r="N1147" s="141"/>
      <c r="O1147" s="141"/>
      <c r="P1147" s="141"/>
      <c r="R1147" s="143" t="s">
        <v>1073</v>
      </c>
      <c r="S1147" s="143"/>
      <c r="T1147" s="143"/>
      <c r="U1147" s="142">
        <v>10</v>
      </c>
    </row>
    <row r="1148" spans="1:22" x14ac:dyDescent="0.25">
      <c r="R1148" s="143"/>
      <c r="S1148" s="143"/>
      <c r="T1148" s="143"/>
    </row>
    <row r="1149" spans="1:22" x14ac:dyDescent="0.25">
      <c r="B1149" s="140" t="s">
        <v>299</v>
      </c>
      <c r="C1149" s="140"/>
      <c r="D1149" s="140"/>
      <c r="E1149" s="140"/>
      <c r="F1149" s="140"/>
      <c r="G1149" s="140"/>
      <c r="H1149" s="140"/>
      <c r="I1149" s="143" t="s">
        <v>436</v>
      </c>
      <c r="J1149" s="143"/>
      <c r="K1149" s="143"/>
      <c r="L1149" s="141" t="s">
        <v>248</v>
      </c>
      <c r="M1149" s="141"/>
      <c r="N1149" s="141"/>
      <c r="O1149" s="141"/>
      <c r="P1149" s="141"/>
      <c r="R1149" s="141" t="s">
        <v>1074</v>
      </c>
      <c r="S1149" s="141"/>
      <c r="T1149" s="141"/>
      <c r="U1149" s="142">
        <v>70</v>
      </c>
    </row>
    <row r="1150" spans="1:22" x14ac:dyDescent="0.25">
      <c r="I1150" s="143"/>
      <c r="J1150" s="143"/>
      <c r="K1150" s="143"/>
    </row>
    <row r="1151" spans="1:22" x14ac:dyDescent="0.25">
      <c r="B1151" s="140" t="s">
        <v>253</v>
      </c>
      <c r="C1151" s="140"/>
      <c r="D1151" s="140"/>
      <c r="E1151" s="140"/>
      <c r="F1151" s="140"/>
      <c r="G1151" s="140"/>
      <c r="H1151" s="140"/>
      <c r="I1151" s="141" t="s">
        <v>1075</v>
      </c>
      <c r="J1151" s="141"/>
      <c r="K1151" s="141"/>
      <c r="L1151" s="141" t="s">
        <v>344</v>
      </c>
      <c r="M1151" s="141"/>
      <c r="N1151" s="141"/>
      <c r="O1151" s="141"/>
      <c r="P1151" s="141"/>
      <c r="R1151" s="141" t="s">
        <v>1076</v>
      </c>
      <c r="S1151" s="141"/>
      <c r="T1151" s="141"/>
      <c r="U1151" s="142">
        <v>9.06</v>
      </c>
    </row>
    <row r="1152" spans="1:22" x14ac:dyDescent="0.25">
      <c r="B1152" s="140" t="s">
        <v>256</v>
      </c>
      <c r="C1152" s="140"/>
      <c r="D1152" s="140"/>
      <c r="E1152" s="140"/>
      <c r="F1152" s="140"/>
      <c r="G1152" s="140"/>
      <c r="H1152" s="140"/>
      <c r="I1152" s="141" t="s">
        <v>1077</v>
      </c>
      <c r="J1152" s="141"/>
      <c r="K1152" s="141"/>
      <c r="L1152" s="141" t="s">
        <v>248</v>
      </c>
      <c r="M1152" s="141"/>
      <c r="N1152" s="141"/>
      <c r="O1152" s="141"/>
      <c r="P1152" s="141"/>
      <c r="R1152" s="141" t="s">
        <v>1078</v>
      </c>
      <c r="S1152" s="141"/>
      <c r="T1152" s="141"/>
      <c r="U1152" s="142">
        <v>260</v>
      </c>
    </row>
    <row r="1153" spans="1:21" x14ac:dyDescent="0.25">
      <c r="B1153" s="140" t="s">
        <v>256</v>
      </c>
      <c r="C1153" s="140"/>
      <c r="D1153" s="140"/>
      <c r="E1153" s="140"/>
      <c r="F1153" s="140"/>
      <c r="G1153" s="140"/>
      <c r="H1153" s="140"/>
      <c r="I1153" s="141" t="s">
        <v>1079</v>
      </c>
      <c r="J1153" s="141"/>
      <c r="K1153" s="141"/>
      <c r="L1153" s="141" t="s">
        <v>248</v>
      </c>
      <c r="M1153" s="141"/>
      <c r="N1153" s="141"/>
      <c r="O1153" s="141"/>
      <c r="P1153" s="141"/>
      <c r="R1153" s="141" t="s">
        <v>1078</v>
      </c>
      <c r="S1153" s="141"/>
      <c r="T1153" s="141"/>
      <c r="U1153" s="142">
        <v>269</v>
      </c>
    </row>
    <row r="1154" spans="1:21" x14ac:dyDescent="0.25">
      <c r="B1154" s="140" t="s">
        <v>223</v>
      </c>
      <c r="C1154" s="140"/>
      <c r="D1154" s="140"/>
      <c r="E1154" s="140"/>
      <c r="F1154" s="140"/>
      <c r="G1154" s="140"/>
      <c r="H1154" s="140"/>
      <c r="I1154" s="141" t="s">
        <v>1080</v>
      </c>
      <c r="J1154" s="141"/>
      <c r="K1154" s="141"/>
      <c r="L1154" s="141" t="s">
        <v>260</v>
      </c>
      <c r="M1154" s="141"/>
      <c r="N1154" s="141"/>
      <c r="O1154" s="141"/>
      <c r="P1154" s="141"/>
      <c r="R1154" s="141" t="s">
        <v>1081</v>
      </c>
      <c r="S1154" s="141"/>
      <c r="T1154" s="141"/>
      <c r="U1154" s="142">
        <v>151</v>
      </c>
    </row>
    <row r="1155" spans="1:21" x14ac:dyDescent="0.25">
      <c r="B1155" s="140" t="s">
        <v>258</v>
      </c>
      <c r="C1155" s="140"/>
      <c r="D1155" s="140"/>
      <c r="E1155" s="140"/>
      <c r="F1155" s="140"/>
      <c r="G1155" s="140"/>
      <c r="H1155" s="140"/>
      <c r="I1155" s="141" t="s">
        <v>251</v>
      </c>
      <c r="J1155" s="141"/>
      <c r="K1155" s="141"/>
      <c r="L1155" s="141" t="s">
        <v>225</v>
      </c>
      <c r="M1155" s="141"/>
      <c r="N1155" s="141"/>
      <c r="O1155" s="141"/>
      <c r="P1155" s="141"/>
      <c r="R1155" s="141" t="s">
        <v>1082</v>
      </c>
      <c r="S1155" s="141"/>
      <c r="T1155" s="141"/>
      <c r="U1155" s="142">
        <v>33.630000000000003</v>
      </c>
    </row>
    <row r="1156" spans="1:21" x14ac:dyDescent="0.25">
      <c r="B1156" s="140" t="s">
        <v>305</v>
      </c>
      <c r="C1156" s="140"/>
      <c r="D1156" s="140"/>
      <c r="E1156" s="140"/>
      <c r="F1156" s="140"/>
      <c r="G1156" s="140"/>
      <c r="H1156" s="140"/>
      <c r="I1156" s="141" t="s">
        <v>1083</v>
      </c>
      <c r="J1156" s="141"/>
      <c r="K1156" s="141"/>
      <c r="L1156" s="141" t="s">
        <v>260</v>
      </c>
      <c r="M1156" s="141"/>
      <c r="N1156" s="141"/>
      <c r="O1156" s="141"/>
      <c r="P1156" s="141"/>
      <c r="R1156" s="141" t="s">
        <v>1084</v>
      </c>
      <c r="S1156" s="141"/>
      <c r="T1156" s="141"/>
      <c r="U1156" s="142">
        <v>62.97</v>
      </c>
    </row>
    <row r="1157" spans="1:21" x14ac:dyDescent="0.25">
      <c r="B1157" s="140" t="s">
        <v>305</v>
      </c>
      <c r="C1157" s="140"/>
      <c r="D1157" s="140"/>
      <c r="E1157" s="140"/>
      <c r="F1157" s="140"/>
      <c r="G1157" s="140"/>
      <c r="H1157" s="140"/>
      <c r="I1157" s="141" t="s">
        <v>428</v>
      </c>
      <c r="J1157" s="141"/>
      <c r="K1157" s="141"/>
      <c r="L1157" s="141" t="s">
        <v>225</v>
      </c>
      <c r="M1157" s="141"/>
      <c r="N1157" s="141"/>
      <c r="O1157" s="141"/>
      <c r="P1157" s="141"/>
      <c r="R1157" s="143" t="s">
        <v>1085</v>
      </c>
      <c r="S1157" s="143"/>
      <c r="T1157" s="143"/>
      <c r="U1157" s="142">
        <v>380.85</v>
      </c>
    </row>
    <row r="1158" spans="1:21" x14ac:dyDescent="0.25">
      <c r="R1158" s="143"/>
      <c r="S1158" s="143"/>
      <c r="T1158" s="143"/>
    </row>
    <row r="1159" spans="1:21" x14ac:dyDescent="0.25">
      <c r="B1159" s="140" t="s">
        <v>305</v>
      </c>
      <c r="C1159" s="140"/>
      <c r="D1159" s="140"/>
      <c r="E1159" s="140"/>
      <c r="F1159" s="140"/>
      <c r="G1159" s="140"/>
      <c r="H1159" s="140"/>
      <c r="I1159" s="141" t="s">
        <v>1086</v>
      </c>
      <c r="J1159" s="141"/>
      <c r="K1159" s="141"/>
      <c r="L1159" s="141" t="s">
        <v>225</v>
      </c>
      <c r="M1159" s="141"/>
      <c r="N1159" s="141"/>
      <c r="O1159" s="141"/>
      <c r="P1159" s="141"/>
      <c r="R1159" s="141" t="s">
        <v>1087</v>
      </c>
      <c r="S1159" s="141"/>
      <c r="T1159" s="141"/>
      <c r="U1159" s="142">
        <v>76.260000000000005</v>
      </c>
    </row>
    <row r="1160" spans="1:21" x14ac:dyDescent="0.25">
      <c r="B1160" s="140" t="s">
        <v>305</v>
      </c>
      <c r="C1160" s="140"/>
      <c r="D1160" s="140"/>
      <c r="E1160" s="140"/>
      <c r="F1160" s="140"/>
      <c r="G1160" s="140"/>
      <c r="H1160" s="140"/>
      <c r="I1160" s="141" t="s">
        <v>1088</v>
      </c>
      <c r="J1160" s="141"/>
      <c r="K1160" s="141"/>
      <c r="L1160" s="141" t="s">
        <v>225</v>
      </c>
      <c r="M1160" s="141"/>
      <c r="N1160" s="141"/>
      <c r="O1160" s="141"/>
      <c r="P1160" s="141"/>
      <c r="R1160" s="141" t="s">
        <v>1087</v>
      </c>
      <c r="S1160" s="141"/>
      <c r="T1160" s="141"/>
      <c r="U1160" s="142">
        <v>57.58</v>
      </c>
    </row>
    <row r="1161" spans="1:21" ht="6" customHeight="1" x14ac:dyDescent="0.25"/>
    <row r="1162" spans="1:21" x14ac:dyDescent="0.25">
      <c r="D1162" s="144" t="s">
        <v>2</v>
      </c>
      <c r="F1162" s="144" t="s">
        <v>2</v>
      </c>
      <c r="H1162" s="144" t="s">
        <v>2</v>
      </c>
      <c r="O1162" s="145" t="s">
        <v>1069</v>
      </c>
      <c r="P1162" s="145"/>
      <c r="Q1162" s="145"/>
      <c r="R1162" s="145"/>
      <c r="S1162" s="145"/>
      <c r="U1162" s="146">
        <v>1615.15</v>
      </c>
    </row>
    <row r="1163" spans="1:21" x14ac:dyDescent="0.25">
      <c r="A1163" s="139" t="s">
        <v>1089</v>
      </c>
      <c r="B1163" s="139"/>
      <c r="C1163" s="139"/>
      <c r="D1163" s="139"/>
      <c r="E1163" s="139"/>
      <c r="F1163" s="139"/>
      <c r="G1163" s="139"/>
      <c r="H1163" s="139"/>
      <c r="I1163" s="139"/>
      <c r="J1163" s="139"/>
      <c r="K1163" s="139"/>
      <c r="L1163" s="139"/>
    </row>
    <row r="1164" spans="1:21" ht="6" customHeight="1" x14ac:dyDescent="0.25"/>
    <row r="1165" spans="1:21" x14ac:dyDescent="0.25">
      <c r="B1165" s="140" t="s">
        <v>399</v>
      </c>
      <c r="C1165" s="140"/>
      <c r="D1165" s="140"/>
      <c r="E1165" s="140"/>
      <c r="F1165" s="140"/>
      <c r="G1165" s="140"/>
      <c r="H1165" s="140"/>
      <c r="I1165" s="141" t="s">
        <v>283</v>
      </c>
      <c r="J1165" s="141"/>
      <c r="K1165" s="141"/>
      <c r="L1165" s="141" t="s">
        <v>225</v>
      </c>
      <c r="M1165" s="141"/>
      <c r="N1165" s="141"/>
      <c r="O1165" s="141"/>
      <c r="P1165" s="141"/>
      <c r="R1165" s="141" t="s">
        <v>1090</v>
      </c>
      <c r="S1165" s="141"/>
      <c r="T1165" s="141"/>
      <c r="U1165" s="142">
        <v>97.43</v>
      </c>
    </row>
    <row r="1166" spans="1:21" x14ac:dyDescent="0.25">
      <c r="B1166" s="140" t="s">
        <v>349</v>
      </c>
      <c r="C1166" s="140"/>
      <c r="D1166" s="140"/>
      <c r="E1166" s="140"/>
      <c r="F1166" s="140"/>
      <c r="G1166" s="140"/>
      <c r="H1166" s="140"/>
      <c r="I1166" s="141" t="s">
        <v>1091</v>
      </c>
      <c r="J1166" s="141"/>
      <c r="K1166" s="141"/>
      <c r="L1166" s="141" t="s">
        <v>616</v>
      </c>
      <c r="M1166" s="141"/>
      <c r="N1166" s="141"/>
      <c r="O1166" s="141"/>
      <c r="P1166" s="141"/>
      <c r="R1166" s="141" t="s">
        <v>1092</v>
      </c>
      <c r="S1166" s="141"/>
      <c r="T1166" s="141"/>
      <c r="U1166" s="142">
        <v>359</v>
      </c>
    </row>
    <row r="1167" spans="1:21" x14ac:dyDescent="0.25">
      <c r="B1167" s="140" t="s">
        <v>262</v>
      </c>
      <c r="C1167" s="140"/>
      <c r="D1167" s="140"/>
      <c r="E1167" s="140"/>
      <c r="F1167" s="140"/>
      <c r="G1167" s="140"/>
      <c r="H1167" s="140"/>
      <c r="I1167" s="141" t="s">
        <v>1093</v>
      </c>
      <c r="J1167" s="141"/>
      <c r="K1167" s="141"/>
      <c r="L1167" s="141" t="s">
        <v>221</v>
      </c>
      <c r="M1167" s="141"/>
      <c r="N1167" s="141"/>
      <c r="O1167" s="141"/>
      <c r="P1167" s="141"/>
      <c r="R1167" s="141" t="s">
        <v>1094</v>
      </c>
      <c r="S1167" s="141"/>
      <c r="T1167" s="141"/>
      <c r="U1167" s="142">
        <v>11.5</v>
      </c>
    </row>
    <row r="1168" spans="1:21" x14ac:dyDescent="0.25">
      <c r="B1168" s="140" t="s">
        <v>262</v>
      </c>
      <c r="C1168" s="140"/>
      <c r="D1168" s="140"/>
      <c r="E1168" s="140"/>
      <c r="F1168" s="140"/>
      <c r="G1168" s="140"/>
      <c r="H1168" s="140"/>
      <c r="I1168" s="141" t="s">
        <v>271</v>
      </c>
      <c r="J1168" s="141"/>
      <c r="K1168" s="141"/>
      <c r="L1168" s="141" t="s">
        <v>244</v>
      </c>
      <c r="M1168" s="141"/>
      <c r="N1168" s="141"/>
      <c r="O1168" s="141"/>
      <c r="P1168" s="141"/>
      <c r="R1168" s="141" t="s">
        <v>1095</v>
      </c>
      <c r="S1168" s="141"/>
      <c r="T1168" s="141"/>
      <c r="U1168" s="142">
        <v>95</v>
      </c>
    </row>
    <row r="1169" spans="1:21" x14ac:dyDescent="0.25">
      <c r="B1169" s="140" t="s">
        <v>305</v>
      </c>
      <c r="C1169" s="140"/>
      <c r="D1169" s="140"/>
      <c r="E1169" s="140"/>
      <c r="F1169" s="140"/>
      <c r="G1169" s="140"/>
      <c r="H1169" s="140"/>
      <c r="I1169" s="141" t="s">
        <v>1096</v>
      </c>
      <c r="J1169" s="141"/>
      <c r="K1169" s="141"/>
      <c r="L1169" s="141" t="s">
        <v>221</v>
      </c>
      <c r="M1169" s="141"/>
      <c r="N1169" s="141"/>
      <c r="O1169" s="141"/>
      <c r="P1169" s="141"/>
      <c r="R1169" s="143" t="s">
        <v>1097</v>
      </c>
      <c r="S1169" s="143"/>
      <c r="T1169" s="143"/>
      <c r="U1169" s="142">
        <v>50</v>
      </c>
    </row>
    <row r="1170" spans="1:21" x14ac:dyDescent="0.25">
      <c r="R1170" s="143"/>
      <c r="S1170" s="143"/>
      <c r="T1170" s="143"/>
    </row>
    <row r="1171" spans="1:21" x14ac:dyDescent="0.25">
      <c r="B1171" s="140" t="s">
        <v>233</v>
      </c>
      <c r="C1171" s="140"/>
      <c r="D1171" s="140"/>
      <c r="E1171" s="140"/>
      <c r="F1171" s="140"/>
      <c r="G1171" s="140"/>
      <c r="H1171" s="140"/>
      <c r="I1171" s="141" t="s">
        <v>1098</v>
      </c>
      <c r="J1171" s="141"/>
      <c r="K1171" s="141"/>
      <c r="L1171" s="141" t="s">
        <v>225</v>
      </c>
      <c r="M1171" s="141"/>
      <c r="N1171" s="141"/>
      <c r="O1171" s="141"/>
      <c r="P1171" s="141"/>
      <c r="R1171" s="143" t="s">
        <v>1099</v>
      </c>
      <c r="S1171" s="143"/>
      <c r="T1171" s="143"/>
      <c r="U1171" s="142">
        <v>172</v>
      </c>
    </row>
    <row r="1172" spans="1:21" x14ac:dyDescent="0.25">
      <c r="R1172" s="143"/>
      <c r="S1172" s="143"/>
      <c r="T1172" s="143"/>
    </row>
    <row r="1173" spans="1:21" x14ac:dyDescent="0.25">
      <c r="B1173" s="140" t="s">
        <v>312</v>
      </c>
      <c r="C1173" s="140"/>
      <c r="D1173" s="140"/>
      <c r="E1173" s="140"/>
      <c r="F1173" s="140"/>
      <c r="G1173" s="140"/>
      <c r="H1173" s="140"/>
      <c r="I1173" s="141" t="s">
        <v>1098</v>
      </c>
      <c r="J1173" s="141"/>
      <c r="K1173" s="141"/>
      <c r="L1173" s="141" t="s">
        <v>225</v>
      </c>
      <c r="M1173" s="141"/>
      <c r="N1173" s="141"/>
      <c r="O1173" s="141"/>
      <c r="P1173" s="141"/>
      <c r="R1173" s="143" t="s">
        <v>1100</v>
      </c>
      <c r="S1173" s="143"/>
      <c r="T1173" s="143"/>
      <c r="U1173" s="142">
        <v>119.5</v>
      </c>
    </row>
    <row r="1174" spans="1:21" x14ac:dyDescent="0.25">
      <c r="R1174" s="143"/>
      <c r="S1174" s="143"/>
      <c r="T1174" s="143"/>
    </row>
    <row r="1175" spans="1:21" x14ac:dyDescent="0.25">
      <c r="B1175" s="140" t="s">
        <v>270</v>
      </c>
      <c r="C1175" s="140"/>
      <c r="D1175" s="140"/>
      <c r="E1175" s="140"/>
      <c r="F1175" s="140"/>
      <c r="G1175" s="140"/>
      <c r="H1175" s="140"/>
      <c r="I1175" s="141" t="s">
        <v>283</v>
      </c>
      <c r="J1175" s="141"/>
      <c r="K1175" s="141"/>
      <c r="L1175" s="141" t="s">
        <v>225</v>
      </c>
      <c r="M1175" s="141"/>
      <c r="N1175" s="141"/>
      <c r="O1175" s="141"/>
      <c r="P1175" s="141"/>
      <c r="R1175" s="143" t="s">
        <v>1101</v>
      </c>
      <c r="S1175" s="143"/>
      <c r="T1175" s="143"/>
      <c r="U1175" s="142">
        <v>126.47</v>
      </c>
    </row>
    <row r="1176" spans="1:21" x14ac:dyDescent="0.25">
      <c r="R1176" s="143"/>
      <c r="S1176" s="143"/>
      <c r="T1176" s="143"/>
    </row>
    <row r="1177" spans="1:21" ht="6" customHeight="1" x14ac:dyDescent="0.25"/>
    <row r="1178" spans="1:21" x14ac:dyDescent="0.25">
      <c r="D1178" s="144" t="s">
        <v>2</v>
      </c>
      <c r="F1178" s="144" t="s">
        <v>2</v>
      </c>
      <c r="H1178" s="144" t="s">
        <v>2</v>
      </c>
      <c r="O1178" s="145" t="s">
        <v>1089</v>
      </c>
      <c r="P1178" s="145"/>
      <c r="Q1178" s="145"/>
      <c r="R1178" s="145"/>
      <c r="S1178" s="145"/>
      <c r="U1178" s="146">
        <v>1030.9000000000001</v>
      </c>
    </row>
    <row r="1179" spans="1:21" x14ac:dyDescent="0.25">
      <c r="A1179" s="139" t="s">
        <v>1102</v>
      </c>
      <c r="B1179" s="139"/>
      <c r="C1179" s="139"/>
      <c r="D1179" s="139"/>
      <c r="E1179" s="139"/>
      <c r="F1179" s="139"/>
      <c r="G1179" s="139"/>
      <c r="H1179" s="139"/>
      <c r="I1179" s="139"/>
      <c r="J1179" s="139"/>
      <c r="K1179" s="139"/>
      <c r="L1179" s="139"/>
    </row>
    <row r="1180" spans="1:21" ht="6" customHeight="1" x14ac:dyDescent="0.25"/>
    <row r="1181" spans="1:21" x14ac:dyDescent="0.25">
      <c r="B1181" s="140" t="s">
        <v>707</v>
      </c>
      <c r="C1181" s="140"/>
      <c r="D1181" s="140"/>
      <c r="E1181" s="140"/>
      <c r="F1181" s="140"/>
      <c r="G1181" s="140"/>
      <c r="H1181" s="140"/>
      <c r="I1181" s="141" t="s">
        <v>1103</v>
      </c>
      <c r="J1181" s="141"/>
      <c r="K1181" s="141"/>
      <c r="L1181" s="141" t="s">
        <v>260</v>
      </c>
      <c r="M1181" s="141"/>
      <c r="N1181" s="141"/>
      <c r="O1181" s="141"/>
      <c r="P1181" s="141"/>
      <c r="R1181" s="143" t="s">
        <v>1104</v>
      </c>
      <c r="S1181" s="143"/>
      <c r="T1181" s="143"/>
      <c r="U1181" s="142">
        <v>30.96</v>
      </c>
    </row>
    <row r="1182" spans="1:21" x14ac:dyDescent="0.25">
      <c r="R1182" s="143"/>
      <c r="S1182" s="143"/>
      <c r="T1182" s="143"/>
    </row>
    <row r="1183" spans="1:21" x14ac:dyDescent="0.25">
      <c r="B1183" s="140" t="s">
        <v>258</v>
      </c>
      <c r="C1183" s="140"/>
      <c r="D1183" s="140"/>
      <c r="E1183" s="140"/>
      <c r="F1183" s="140"/>
      <c r="G1183" s="140"/>
      <c r="H1183" s="140"/>
      <c r="I1183" s="141" t="s">
        <v>1105</v>
      </c>
      <c r="J1183" s="141"/>
      <c r="K1183" s="141"/>
      <c r="L1183" s="141" t="s">
        <v>260</v>
      </c>
      <c r="M1183" s="141"/>
      <c r="N1183" s="141"/>
      <c r="O1183" s="141"/>
      <c r="P1183" s="141"/>
      <c r="R1183" s="143" t="s">
        <v>1106</v>
      </c>
      <c r="S1183" s="143"/>
      <c r="T1183" s="143"/>
      <c r="U1183" s="142">
        <v>124.91</v>
      </c>
    </row>
    <row r="1184" spans="1:21" x14ac:dyDescent="0.25">
      <c r="R1184" s="143"/>
      <c r="S1184" s="143"/>
      <c r="T1184" s="143"/>
    </row>
    <row r="1185" spans="1:22" x14ac:dyDescent="0.25">
      <c r="B1185" s="140" t="s">
        <v>258</v>
      </c>
      <c r="C1185" s="140"/>
      <c r="D1185" s="140"/>
      <c r="E1185" s="140"/>
      <c r="F1185" s="140"/>
      <c r="G1185" s="140"/>
      <c r="H1185" s="140"/>
      <c r="I1185" s="141" t="s">
        <v>1088</v>
      </c>
      <c r="J1185" s="141"/>
      <c r="K1185" s="141"/>
      <c r="L1185" s="141" t="s">
        <v>240</v>
      </c>
      <c r="M1185" s="141"/>
      <c r="N1185" s="141"/>
      <c r="O1185" s="141"/>
      <c r="P1185" s="141"/>
      <c r="R1185" s="143" t="s">
        <v>1107</v>
      </c>
      <c r="S1185" s="143"/>
      <c r="T1185" s="143"/>
      <c r="U1185" s="142">
        <v>37.880000000000003</v>
      </c>
    </row>
    <row r="1186" spans="1:22" x14ac:dyDescent="0.25">
      <c r="R1186" s="143"/>
      <c r="S1186" s="143"/>
      <c r="T1186" s="143"/>
    </row>
    <row r="1187" spans="1:22" x14ac:dyDescent="0.25">
      <c r="B1187" s="140" t="s">
        <v>258</v>
      </c>
      <c r="C1187" s="140"/>
      <c r="D1187" s="140"/>
      <c r="E1187" s="140"/>
      <c r="F1187" s="140"/>
      <c r="G1187" s="140"/>
      <c r="H1187" s="140"/>
      <c r="I1187" s="141" t="s">
        <v>1088</v>
      </c>
      <c r="J1187" s="141"/>
      <c r="K1187" s="141"/>
      <c r="L1187" s="141" t="s">
        <v>260</v>
      </c>
      <c r="M1187" s="141"/>
      <c r="N1187" s="141"/>
      <c r="O1187" s="141"/>
      <c r="P1187" s="141"/>
      <c r="R1187" s="141" t="s">
        <v>1108</v>
      </c>
      <c r="S1187" s="141"/>
      <c r="T1187" s="141"/>
      <c r="U1187" s="142">
        <v>9.9700000000000006</v>
      </c>
    </row>
    <row r="1188" spans="1:22" x14ac:dyDescent="0.25">
      <c r="B1188" s="140" t="s">
        <v>262</v>
      </c>
      <c r="C1188" s="140"/>
      <c r="D1188" s="140"/>
      <c r="E1188" s="140"/>
      <c r="F1188" s="140"/>
      <c r="G1188" s="140"/>
      <c r="H1188" s="140"/>
      <c r="I1188" s="141" t="s">
        <v>1088</v>
      </c>
      <c r="J1188" s="141"/>
      <c r="K1188" s="141"/>
      <c r="L1188" s="141" t="s">
        <v>260</v>
      </c>
      <c r="M1188" s="141"/>
      <c r="N1188" s="141"/>
      <c r="O1188" s="141"/>
      <c r="P1188" s="141"/>
      <c r="R1188" s="141" t="s">
        <v>1109</v>
      </c>
      <c r="S1188" s="141"/>
      <c r="T1188" s="141"/>
      <c r="U1188" s="142">
        <v>79.27</v>
      </c>
    </row>
    <row r="1189" spans="1:22" x14ac:dyDescent="0.25">
      <c r="B1189" s="140" t="s">
        <v>305</v>
      </c>
      <c r="C1189" s="140"/>
      <c r="D1189" s="140"/>
      <c r="E1189" s="140"/>
      <c r="F1189" s="140"/>
      <c r="G1189" s="140"/>
      <c r="H1189" s="140"/>
      <c r="I1189" s="141" t="s">
        <v>1110</v>
      </c>
      <c r="J1189" s="141"/>
      <c r="K1189" s="141"/>
      <c r="L1189" s="141" t="s">
        <v>225</v>
      </c>
      <c r="M1189" s="141"/>
      <c r="N1189" s="141"/>
      <c r="O1189" s="141"/>
      <c r="P1189" s="141"/>
      <c r="R1189" s="141" t="s">
        <v>1111</v>
      </c>
      <c r="S1189" s="141"/>
      <c r="T1189" s="141"/>
      <c r="U1189" s="142">
        <v>55.23</v>
      </c>
    </row>
    <row r="1190" spans="1:22" x14ac:dyDescent="0.25">
      <c r="B1190" s="140" t="s">
        <v>263</v>
      </c>
      <c r="C1190" s="140"/>
      <c r="D1190" s="140"/>
      <c r="E1190" s="140"/>
      <c r="F1190" s="140"/>
      <c r="G1190" s="140"/>
      <c r="H1190" s="140"/>
      <c r="I1190" s="141" t="s">
        <v>1112</v>
      </c>
      <c r="J1190" s="141"/>
      <c r="K1190" s="141"/>
      <c r="L1190" s="141" t="s">
        <v>240</v>
      </c>
      <c r="M1190" s="141"/>
      <c r="N1190" s="141"/>
      <c r="O1190" s="141"/>
      <c r="P1190" s="141"/>
      <c r="R1190" s="141" t="s">
        <v>1113</v>
      </c>
      <c r="S1190" s="141"/>
      <c r="T1190" s="141"/>
      <c r="U1190" s="142">
        <v>16.920000000000002</v>
      </c>
    </row>
    <row r="1191" spans="1:22" x14ac:dyDescent="0.25">
      <c r="B1191" s="140" t="s">
        <v>312</v>
      </c>
      <c r="C1191" s="140"/>
      <c r="D1191" s="140"/>
      <c r="E1191" s="140"/>
      <c r="F1191" s="140"/>
      <c r="G1191" s="140"/>
      <c r="H1191" s="140"/>
      <c r="I1191" s="141" t="s">
        <v>1112</v>
      </c>
      <c r="J1191" s="141"/>
      <c r="K1191" s="141"/>
      <c r="L1191" s="141" t="s">
        <v>260</v>
      </c>
      <c r="M1191" s="141"/>
      <c r="N1191" s="141"/>
      <c r="O1191" s="141"/>
      <c r="P1191" s="141"/>
      <c r="R1191" s="141" t="s">
        <v>1114</v>
      </c>
      <c r="S1191" s="141"/>
      <c r="T1191" s="141"/>
      <c r="U1191" s="142">
        <v>15.22</v>
      </c>
    </row>
    <row r="1192" spans="1:22" ht="6" customHeight="1" x14ac:dyDescent="0.25"/>
    <row r="1193" spans="1:22" x14ac:dyDescent="0.25">
      <c r="D1193" s="144" t="s">
        <v>2</v>
      </c>
      <c r="F1193" s="144" t="s">
        <v>2</v>
      </c>
      <c r="H1193" s="144" t="s">
        <v>2</v>
      </c>
      <c r="O1193" s="145" t="s">
        <v>1102</v>
      </c>
      <c r="P1193" s="145"/>
      <c r="Q1193" s="145"/>
      <c r="R1193" s="145"/>
      <c r="S1193" s="145"/>
      <c r="U1193" s="146">
        <v>370.36</v>
      </c>
    </row>
    <row r="1194" spans="1:22" ht="135" customHeight="1" x14ac:dyDescent="0.25"/>
    <row r="1195" spans="1:22" ht="11.25" customHeight="1" x14ac:dyDescent="0.25"/>
    <row r="1196" spans="1:22" ht="13.5" customHeight="1" x14ac:dyDescent="0.25">
      <c r="A1196" s="143" t="s">
        <v>295</v>
      </c>
      <c r="B1196" s="143"/>
      <c r="C1196" s="143"/>
      <c r="D1196" s="143"/>
      <c r="E1196" s="143"/>
      <c r="F1196" s="143"/>
      <c r="G1196" s="143"/>
      <c r="H1196" s="143"/>
      <c r="I1196" s="143"/>
      <c r="J1196" s="143"/>
      <c r="K1196" s="143"/>
      <c r="L1196" s="143"/>
      <c r="M1196" s="143"/>
      <c r="P1196" s="147" t="s">
        <v>1115</v>
      </c>
      <c r="Q1196" s="147"/>
      <c r="R1196" s="147"/>
      <c r="S1196" s="147"/>
      <c r="T1196" s="147"/>
      <c r="U1196" s="147"/>
      <c r="V1196" s="147"/>
    </row>
    <row r="1197" spans="1:22" ht="20.25" customHeight="1" x14ac:dyDescent="0.25">
      <c r="A1197" s="148" t="s">
        <v>297</v>
      </c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  <c r="L1197" s="148"/>
      <c r="M1197" s="148"/>
      <c r="N1197" s="148"/>
      <c r="O1197" s="148"/>
      <c r="P1197" s="148"/>
      <c r="Q1197" s="148"/>
      <c r="R1197" s="148"/>
      <c r="S1197" s="148"/>
      <c r="T1197" s="148"/>
      <c r="U1197" s="148"/>
    </row>
    <row r="1198" spans="1:22" ht="7.5" customHeight="1" x14ac:dyDescent="0.25"/>
    <row r="1199" spans="1:22" x14ac:dyDescent="0.25">
      <c r="A1199" s="139" t="s">
        <v>1116</v>
      </c>
      <c r="B1199" s="139"/>
      <c r="C1199" s="139"/>
      <c r="D1199" s="139"/>
      <c r="E1199" s="139"/>
      <c r="F1199" s="139"/>
      <c r="G1199" s="139"/>
      <c r="H1199" s="139"/>
      <c r="I1199" s="139"/>
      <c r="J1199" s="139"/>
      <c r="K1199" s="139"/>
      <c r="L1199" s="139"/>
    </row>
    <row r="1200" spans="1:22" ht="6" customHeight="1" x14ac:dyDescent="0.25"/>
    <row r="1201" spans="1:21" x14ac:dyDescent="0.25">
      <c r="B1201" s="140" t="s">
        <v>258</v>
      </c>
      <c r="C1201" s="140"/>
      <c r="D1201" s="140"/>
      <c r="E1201" s="140"/>
      <c r="F1201" s="140"/>
      <c r="G1201" s="140"/>
      <c r="H1201" s="140"/>
      <c r="I1201" s="141" t="s">
        <v>1117</v>
      </c>
      <c r="J1201" s="141"/>
      <c r="K1201" s="141"/>
      <c r="L1201" s="141" t="s">
        <v>248</v>
      </c>
      <c r="M1201" s="141"/>
      <c r="N1201" s="141"/>
      <c r="O1201" s="141"/>
      <c r="P1201" s="141"/>
      <c r="R1201" s="143" t="s">
        <v>1118</v>
      </c>
      <c r="S1201" s="143"/>
      <c r="T1201" s="143"/>
      <c r="U1201" s="142">
        <v>400</v>
      </c>
    </row>
    <row r="1202" spans="1:21" x14ac:dyDescent="0.25">
      <c r="R1202" s="143"/>
      <c r="S1202" s="143"/>
      <c r="T1202" s="143"/>
    </row>
    <row r="1203" spans="1:21" x14ac:dyDescent="0.25">
      <c r="B1203" s="140" t="s">
        <v>262</v>
      </c>
      <c r="C1203" s="140"/>
      <c r="D1203" s="140"/>
      <c r="E1203" s="140"/>
      <c r="F1203" s="140"/>
      <c r="G1203" s="140"/>
      <c r="H1203" s="140"/>
      <c r="I1203" s="141" t="s">
        <v>664</v>
      </c>
      <c r="J1203" s="141"/>
      <c r="K1203" s="141"/>
      <c r="L1203" s="141" t="s">
        <v>665</v>
      </c>
      <c r="M1203" s="141"/>
      <c r="N1203" s="141"/>
      <c r="O1203" s="141"/>
      <c r="P1203" s="141"/>
      <c r="R1203" s="143" t="s">
        <v>1119</v>
      </c>
      <c r="S1203" s="143"/>
      <c r="T1203" s="143"/>
      <c r="U1203" s="142">
        <v>379</v>
      </c>
    </row>
    <row r="1204" spans="1:21" x14ac:dyDescent="0.25">
      <c r="R1204" s="143"/>
      <c r="S1204" s="143"/>
      <c r="T1204" s="143"/>
    </row>
    <row r="1205" spans="1:21" x14ac:dyDescent="0.25">
      <c r="B1205" s="140" t="s">
        <v>262</v>
      </c>
      <c r="C1205" s="140"/>
      <c r="D1205" s="140"/>
      <c r="E1205" s="140"/>
      <c r="F1205" s="140"/>
      <c r="G1205" s="140"/>
      <c r="H1205" s="140"/>
      <c r="I1205" s="141" t="s">
        <v>1120</v>
      </c>
      <c r="J1205" s="141"/>
      <c r="K1205" s="141"/>
      <c r="L1205" s="141" t="s">
        <v>260</v>
      </c>
      <c r="M1205" s="141"/>
      <c r="N1205" s="141"/>
      <c r="O1205" s="141"/>
      <c r="P1205" s="141"/>
      <c r="R1205" s="143" t="s">
        <v>1121</v>
      </c>
      <c r="S1205" s="143"/>
      <c r="T1205" s="143"/>
      <c r="U1205" s="142">
        <v>540.12</v>
      </c>
    </row>
    <row r="1206" spans="1:21" x14ac:dyDescent="0.25">
      <c r="R1206" s="143"/>
      <c r="S1206" s="143"/>
      <c r="T1206" s="143"/>
    </row>
    <row r="1207" spans="1:21" x14ac:dyDescent="0.25">
      <c r="B1207" s="140" t="s">
        <v>286</v>
      </c>
      <c r="C1207" s="140"/>
      <c r="D1207" s="140"/>
      <c r="E1207" s="140"/>
      <c r="F1207" s="140"/>
      <c r="G1207" s="140"/>
      <c r="H1207" s="140"/>
      <c r="I1207" s="141" t="s">
        <v>682</v>
      </c>
      <c r="J1207" s="141"/>
      <c r="K1207" s="141"/>
      <c r="L1207" s="141" t="s">
        <v>301</v>
      </c>
      <c r="M1207" s="141"/>
      <c r="N1207" s="141"/>
      <c r="O1207" s="141"/>
      <c r="P1207" s="141"/>
      <c r="R1207" s="143" t="s">
        <v>1122</v>
      </c>
      <c r="S1207" s="143"/>
      <c r="T1207" s="143"/>
      <c r="U1207" s="142">
        <v>16</v>
      </c>
    </row>
    <row r="1208" spans="1:21" x14ac:dyDescent="0.25">
      <c r="R1208" s="143"/>
      <c r="S1208" s="143"/>
      <c r="T1208" s="143"/>
    </row>
    <row r="1209" spans="1:21" x14ac:dyDescent="0.25">
      <c r="B1209" s="140" t="s">
        <v>227</v>
      </c>
      <c r="C1209" s="140"/>
      <c r="D1209" s="140"/>
      <c r="E1209" s="140"/>
      <c r="F1209" s="140"/>
      <c r="G1209" s="140"/>
      <c r="H1209" s="140"/>
      <c r="I1209" s="141" t="s">
        <v>1120</v>
      </c>
      <c r="J1209" s="141"/>
      <c r="K1209" s="141"/>
      <c r="L1209" s="141" t="s">
        <v>260</v>
      </c>
      <c r="M1209" s="141"/>
      <c r="N1209" s="141"/>
      <c r="O1209" s="141"/>
      <c r="P1209" s="141"/>
      <c r="R1209" s="143" t="s">
        <v>1121</v>
      </c>
      <c r="S1209" s="143"/>
      <c r="T1209" s="143"/>
      <c r="U1209" s="142">
        <v>583.76</v>
      </c>
    </row>
    <row r="1210" spans="1:21" x14ac:dyDescent="0.25">
      <c r="R1210" s="143"/>
      <c r="S1210" s="143"/>
      <c r="T1210" s="143"/>
    </row>
    <row r="1211" spans="1:21" x14ac:dyDescent="0.25">
      <c r="B1211" s="140" t="s">
        <v>233</v>
      </c>
      <c r="C1211" s="140"/>
      <c r="D1211" s="140"/>
      <c r="E1211" s="140"/>
      <c r="F1211" s="140"/>
      <c r="G1211" s="140"/>
      <c r="H1211" s="140"/>
      <c r="I1211" s="141" t="s">
        <v>1123</v>
      </c>
      <c r="J1211" s="141"/>
      <c r="K1211" s="141"/>
      <c r="L1211" s="141" t="s">
        <v>248</v>
      </c>
      <c r="M1211" s="141"/>
      <c r="N1211" s="141"/>
      <c r="O1211" s="141"/>
      <c r="P1211" s="141"/>
      <c r="R1211" s="141" t="s">
        <v>1124</v>
      </c>
      <c r="S1211" s="141"/>
      <c r="T1211" s="141"/>
      <c r="U1211" s="142">
        <v>600</v>
      </c>
    </row>
    <row r="1212" spans="1:21" ht="6" customHeight="1" x14ac:dyDescent="0.25"/>
    <row r="1213" spans="1:21" x14ac:dyDescent="0.25">
      <c r="D1213" s="144" t="s">
        <v>2</v>
      </c>
      <c r="F1213" s="144" t="s">
        <v>2</v>
      </c>
      <c r="H1213" s="144" t="s">
        <v>2</v>
      </c>
      <c r="O1213" s="145" t="s">
        <v>1116</v>
      </c>
      <c r="P1213" s="145"/>
      <c r="Q1213" s="145"/>
      <c r="R1213" s="145"/>
      <c r="S1213" s="145"/>
      <c r="U1213" s="146">
        <v>2518.88</v>
      </c>
    </row>
    <row r="1214" spans="1:21" x14ac:dyDescent="0.25">
      <c r="A1214" s="139" t="s">
        <v>1125</v>
      </c>
      <c r="B1214" s="139"/>
      <c r="C1214" s="139"/>
      <c r="D1214" s="139"/>
      <c r="E1214" s="139"/>
      <c r="F1214" s="139"/>
      <c r="G1214" s="139"/>
      <c r="H1214" s="139"/>
      <c r="I1214" s="139"/>
      <c r="J1214" s="139"/>
      <c r="K1214" s="139"/>
      <c r="L1214" s="139"/>
    </row>
    <row r="1215" spans="1:21" ht="6" customHeight="1" x14ac:dyDescent="0.25"/>
    <row r="1216" spans="1:21" x14ac:dyDescent="0.25">
      <c r="B1216" s="140" t="s">
        <v>656</v>
      </c>
      <c r="C1216" s="140"/>
      <c r="D1216" s="140"/>
      <c r="E1216" s="140"/>
      <c r="F1216" s="140"/>
      <c r="G1216" s="140"/>
      <c r="H1216" s="140"/>
      <c r="I1216" s="141" t="s">
        <v>1126</v>
      </c>
      <c r="J1216" s="141"/>
      <c r="K1216" s="141"/>
      <c r="L1216" s="141" t="s">
        <v>260</v>
      </c>
      <c r="M1216" s="141"/>
      <c r="N1216" s="141"/>
      <c r="O1216" s="141"/>
      <c r="P1216" s="141"/>
      <c r="R1216" s="141" t="s">
        <v>1127</v>
      </c>
      <c r="S1216" s="141"/>
      <c r="T1216" s="141"/>
      <c r="U1216" s="142">
        <v>82.47</v>
      </c>
    </row>
    <row r="1217" spans="1:21" x14ac:dyDescent="0.25">
      <c r="B1217" s="140" t="s">
        <v>326</v>
      </c>
      <c r="C1217" s="140"/>
      <c r="D1217" s="140"/>
      <c r="E1217" s="140"/>
      <c r="F1217" s="140"/>
      <c r="G1217" s="140"/>
      <c r="H1217" s="140"/>
      <c r="I1217" s="141" t="s">
        <v>1128</v>
      </c>
      <c r="J1217" s="141"/>
      <c r="K1217" s="141"/>
      <c r="L1217" s="141" t="s">
        <v>260</v>
      </c>
      <c r="M1217" s="141"/>
      <c r="N1217" s="141"/>
      <c r="O1217" s="141"/>
      <c r="P1217" s="141"/>
      <c r="R1217" s="141" t="s">
        <v>1127</v>
      </c>
      <c r="S1217" s="141"/>
      <c r="T1217" s="141"/>
      <c r="U1217" s="142">
        <v>26.92</v>
      </c>
    </row>
    <row r="1218" spans="1:21" x14ac:dyDescent="0.25">
      <c r="B1218" s="140" t="s">
        <v>258</v>
      </c>
      <c r="C1218" s="140"/>
      <c r="D1218" s="140"/>
      <c r="E1218" s="140"/>
      <c r="F1218" s="140"/>
      <c r="G1218" s="140"/>
      <c r="H1218" s="140"/>
      <c r="I1218" s="141" t="s">
        <v>1129</v>
      </c>
      <c r="J1218" s="141"/>
      <c r="K1218" s="141"/>
      <c r="L1218" s="141" t="s">
        <v>260</v>
      </c>
      <c r="M1218" s="141"/>
      <c r="N1218" s="141"/>
      <c r="O1218" s="141"/>
      <c r="P1218" s="141"/>
      <c r="R1218" s="141" t="s">
        <v>1127</v>
      </c>
      <c r="S1218" s="141"/>
      <c r="T1218" s="141"/>
      <c r="U1218" s="142">
        <v>52.86</v>
      </c>
    </row>
    <row r="1219" spans="1:21" x14ac:dyDescent="0.25">
      <c r="B1219" s="140" t="s">
        <v>262</v>
      </c>
      <c r="C1219" s="140"/>
      <c r="D1219" s="140"/>
      <c r="E1219" s="140"/>
      <c r="F1219" s="140"/>
      <c r="G1219" s="140"/>
      <c r="H1219" s="140"/>
      <c r="I1219" s="141" t="s">
        <v>407</v>
      </c>
      <c r="J1219" s="141"/>
      <c r="K1219" s="141"/>
      <c r="L1219" s="141" t="s">
        <v>260</v>
      </c>
      <c r="M1219" s="141"/>
      <c r="N1219" s="141"/>
      <c r="O1219" s="141"/>
      <c r="P1219" s="141"/>
      <c r="R1219" s="141" t="s">
        <v>1127</v>
      </c>
      <c r="S1219" s="141"/>
      <c r="T1219" s="141"/>
      <c r="U1219" s="142">
        <v>951.45</v>
      </c>
    </row>
    <row r="1220" spans="1:21" ht="6" customHeight="1" x14ac:dyDescent="0.25"/>
    <row r="1221" spans="1:21" x14ac:dyDescent="0.25">
      <c r="D1221" s="144" t="s">
        <v>2</v>
      </c>
      <c r="F1221" s="144" t="s">
        <v>2</v>
      </c>
      <c r="H1221" s="144" t="s">
        <v>2</v>
      </c>
      <c r="O1221" s="145" t="s">
        <v>1125</v>
      </c>
      <c r="P1221" s="145"/>
      <c r="Q1221" s="145"/>
      <c r="R1221" s="145"/>
      <c r="S1221" s="145"/>
      <c r="U1221" s="146">
        <v>1113.7</v>
      </c>
    </row>
    <row r="1222" spans="1:21" x14ac:dyDescent="0.25">
      <c r="A1222" s="139" t="s">
        <v>1130</v>
      </c>
      <c r="B1222" s="139"/>
      <c r="C1222" s="139"/>
      <c r="D1222" s="139"/>
      <c r="E1222" s="139"/>
      <c r="F1222" s="139"/>
      <c r="G1222" s="139"/>
      <c r="H1222" s="139"/>
      <c r="I1222" s="139"/>
      <c r="J1222" s="139"/>
      <c r="K1222" s="139"/>
      <c r="L1222" s="139"/>
    </row>
    <row r="1223" spans="1:21" ht="6" customHeight="1" x14ac:dyDescent="0.25"/>
    <row r="1224" spans="1:21" x14ac:dyDescent="0.25">
      <c r="B1224" s="140" t="s">
        <v>223</v>
      </c>
      <c r="C1224" s="140"/>
      <c r="D1224" s="140"/>
      <c r="E1224" s="140"/>
      <c r="F1224" s="140"/>
      <c r="G1224" s="140"/>
      <c r="H1224" s="140"/>
      <c r="I1224" s="141" t="s">
        <v>640</v>
      </c>
      <c r="J1224" s="141"/>
      <c r="K1224" s="141"/>
      <c r="L1224" s="141" t="s">
        <v>1131</v>
      </c>
      <c r="M1224" s="141"/>
      <c r="N1224" s="141"/>
      <c r="O1224" s="141"/>
      <c r="P1224" s="141"/>
      <c r="R1224" s="141" t="s">
        <v>1132</v>
      </c>
      <c r="S1224" s="141"/>
      <c r="T1224" s="141"/>
      <c r="U1224" s="142">
        <v>1000</v>
      </c>
    </row>
    <row r="1225" spans="1:21" x14ac:dyDescent="0.25">
      <c r="B1225" s="140" t="s">
        <v>223</v>
      </c>
      <c r="C1225" s="140"/>
      <c r="D1225" s="140"/>
      <c r="E1225" s="140"/>
      <c r="F1225" s="140"/>
      <c r="G1225" s="140"/>
      <c r="H1225" s="140"/>
      <c r="I1225" s="141" t="s">
        <v>640</v>
      </c>
      <c r="J1225" s="141"/>
      <c r="K1225" s="141"/>
      <c r="L1225" s="141" t="s">
        <v>1131</v>
      </c>
      <c r="M1225" s="141"/>
      <c r="N1225" s="141"/>
      <c r="O1225" s="141"/>
      <c r="P1225" s="141"/>
      <c r="R1225" s="141" t="s">
        <v>1132</v>
      </c>
      <c r="S1225" s="141"/>
      <c r="T1225" s="141"/>
      <c r="U1225" s="142">
        <v>1000</v>
      </c>
    </row>
    <row r="1226" spans="1:21" x14ac:dyDescent="0.25">
      <c r="B1226" s="140" t="s">
        <v>326</v>
      </c>
      <c r="C1226" s="140"/>
      <c r="D1226" s="140"/>
      <c r="E1226" s="140"/>
      <c r="F1226" s="140"/>
      <c r="G1226" s="140"/>
      <c r="H1226" s="140"/>
      <c r="I1226" s="141" t="s">
        <v>1133</v>
      </c>
      <c r="J1226" s="141"/>
      <c r="K1226" s="141"/>
      <c r="L1226" s="141" t="s">
        <v>1131</v>
      </c>
      <c r="M1226" s="141"/>
      <c r="N1226" s="141"/>
      <c r="O1226" s="141"/>
      <c r="P1226" s="141"/>
      <c r="R1226" s="141" t="s">
        <v>1134</v>
      </c>
      <c r="S1226" s="141"/>
      <c r="T1226" s="141"/>
      <c r="U1226" s="142">
        <v>62.98</v>
      </c>
    </row>
    <row r="1227" spans="1:21" x14ac:dyDescent="0.25">
      <c r="B1227" s="140" t="s">
        <v>263</v>
      </c>
      <c r="C1227" s="140"/>
      <c r="D1227" s="140"/>
      <c r="E1227" s="140"/>
      <c r="F1227" s="140"/>
      <c r="G1227" s="140"/>
      <c r="H1227" s="140"/>
      <c r="I1227" s="141" t="s">
        <v>640</v>
      </c>
      <c r="J1227" s="141"/>
      <c r="K1227" s="141"/>
      <c r="L1227" s="141" t="s">
        <v>1131</v>
      </c>
      <c r="M1227" s="141"/>
      <c r="N1227" s="141"/>
      <c r="O1227" s="141"/>
      <c r="P1227" s="141"/>
      <c r="R1227" s="141" t="s">
        <v>1132</v>
      </c>
      <c r="S1227" s="141"/>
      <c r="T1227" s="141"/>
      <c r="U1227" s="142">
        <v>1301.71</v>
      </c>
    </row>
    <row r="1228" spans="1:21" x14ac:dyDescent="0.25">
      <c r="B1228" s="140" t="s">
        <v>314</v>
      </c>
      <c r="C1228" s="140"/>
      <c r="D1228" s="140"/>
      <c r="E1228" s="140"/>
      <c r="F1228" s="140"/>
      <c r="G1228" s="140"/>
      <c r="H1228" s="140"/>
      <c r="I1228" s="141" t="s">
        <v>1135</v>
      </c>
      <c r="J1228" s="141"/>
      <c r="K1228" s="141"/>
      <c r="L1228" s="141" t="s">
        <v>1131</v>
      </c>
      <c r="M1228" s="141"/>
      <c r="N1228" s="141"/>
      <c r="O1228" s="141"/>
      <c r="P1228" s="141"/>
      <c r="R1228" s="141" t="s">
        <v>1134</v>
      </c>
      <c r="S1228" s="141"/>
      <c r="T1228" s="141"/>
      <c r="U1228" s="142">
        <v>11.4</v>
      </c>
    </row>
    <row r="1229" spans="1:21" ht="6" customHeight="1" x14ac:dyDescent="0.25"/>
    <row r="1230" spans="1:21" x14ac:dyDescent="0.25">
      <c r="D1230" s="144" t="s">
        <v>2</v>
      </c>
      <c r="F1230" s="144" t="s">
        <v>2</v>
      </c>
      <c r="H1230" s="144" t="s">
        <v>2</v>
      </c>
      <c r="O1230" s="145" t="s">
        <v>1130</v>
      </c>
      <c r="P1230" s="145"/>
      <c r="Q1230" s="145"/>
      <c r="R1230" s="145"/>
      <c r="S1230" s="145"/>
      <c r="U1230" s="146">
        <v>3376.09</v>
      </c>
    </row>
    <row r="1231" spans="1:21" x14ac:dyDescent="0.25">
      <c r="A1231" s="139" t="s">
        <v>1136</v>
      </c>
      <c r="B1231" s="139"/>
      <c r="C1231" s="139"/>
      <c r="D1231" s="139"/>
      <c r="E1231" s="139"/>
      <c r="F1231" s="139"/>
      <c r="G1231" s="139"/>
      <c r="H1231" s="139"/>
      <c r="I1231" s="139"/>
      <c r="J1231" s="139"/>
      <c r="K1231" s="139"/>
      <c r="L1231" s="139"/>
    </row>
    <row r="1232" spans="1:21" ht="6" customHeight="1" x14ac:dyDescent="0.25"/>
    <row r="1233" spans="1:21" x14ac:dyDescent="0.25">
      <c r="B1233" s="140" t="s">
        <v>290</v>
      </c>
      <c r="C1233" s="140"/>
      <c r="D1233" s="140"/>
      <c r="E1233" s="140"/>
      <c r="F1233" s="140"/>
      <c r="G1233" s="140"/>
      <c r="H1233" s="140"/>
      <c r="I1233" s="141" t="s">
        <v>1137</v>
      </c>
      <c r="J1233" s="141"/>
      <c r="K1233" s="141"/>
      <c r="L1233" s="141" t="s">
        <v>1138</v>
      </c>
      <c r="M1233" s="141"/>
      <c r="N1233" s="141"/>
      <c r="O1233" s="141"/>
      <c r="P1233" s="141"/>
      <c r="R1233" s="141" t="s">
        <v>1139</v>
      </c>
      <c r="S1233" s="141"/>
      <c r="T1233" s="141"/>
      <c r="U1233" s="142">
        <v>238.93</v>
      </c>
    </row>
    <row r="1234" spans="1:21" x14ac:dyDescent="0.25">
      <c r="B1234" s="140" t="s">
        <v>268</v>
      </c>
      <c r="C1234" s="140"/>
      <c r="D1234" s="140"/>
      <c r="E1234" s="140"/>
      <c r="F1234" s="140"/>
      <c r="G1234" s="140"/>
      <c r="H1234" s="140"/>
      <c r="I1234" s="141" t="s">
        <v>434</v>
      </c>
      <c r="J1234" s="141"/>
      <c r="K1234" s="141"/>
      <c r="L1234" s="141" t="s">
        <v>344</v>
      </c>
      <c r="M1234" s="141"/>
      <c r="N1234" s="141"/>
      <c r="O1234" s="141"/>
      <c r="P1234" s="141"/>
      <c r="R1234" s="143" t="s">
        <v>1140</v>
      </c>
      <c r="S1234" s="143"/>
      <c r="T1234" s="143"/>
      <c r="U1234" s="142">
        <v>325</v>
      </c>
    </row>
    <row r="1235" spans="1:21" x14ac:dyDescent="0.25">
      <c r="R1235" s="143"/>
      <c r="S1235" s="143"/>
      <c r="T1235" s="143"/>
    </row>
    <row r="1236" spans="1:21" x14ac:dyDescent="0.25">
      <c r="B1236" s="140" t="s">
        <v>314</v>
      </c>
      <c r="C1236" s="140"/>
      <c r="D1236" s="140"/>
      <c r="E1236" s="140"/>
      <c r="F1236" s="140"/>
      <c r="G1236" s="140"/>
      <c r="H1236" s="140"/>
      <c r="I1236" s="141" t="s">
        <v>653</v>
      </c>
      <c r="J1236" s="141"/>
      <c r="K1236" s="141"/>
      <c r="L1236" s="141" t="s">
        <v>1138</v>
      </c>
      <c r="M1236" s="141"/>
      <c r="N1236" s="141"/>
      <c r="O1236" s="141"/>
      <c r="P1236" s="141"/>
      <c r="R1236" s="143" t="s">
        <v>1141</v>
      </c>
      <c r="S1236" s="143"/>
      <c r="T1236" s="143"/>
      <c r="U1236" s="142">
        <v>-13.69</v>
      </c>
    </row>
    <row r="1237" spans="1:21" x14ac:dyDescent="0.25">
      <c r="R1237" s="143"/>
      <c r="S1237" s="143"/>
      <c r="T1237" s="143"/>
    </row>
    <row r="1238" spans="1:21" ht="6" customHeight="1" x14ac:dyDescent="0.25"/>
    <row r="1239" spans="1:21" x14ac:dyDescent="0.25">
      <c r="D1239" s="144" t="s">
        <v>2</v>
      </c>
      <c r="F1239" s="144" t="s">
        <v>2</v>
      </c>
      <c r="H1239" s="144" t="s">
        <v>2</v>
      </c>
      <c r="O1239" s="145" t="s">
        <v>1136</v>
      </c>
      <c r="P1239" s="145"/>
      <c r="Q1239" s="145"/>
      <c r="R1239" s="145"/>
      <c r="S1239" s="145"/>
      <c r="U1239" s="146">
        <v>550.24</v>
      </c>
    </row>
    <row r="1240" spans="1:21" x14ac:dyDescent="0.25">
      <c r="A1240" s="139" t="s">
        <v>1142</v>
      </c>
      <c r="B1240" s="139"/>
      <c r="C1240" s="139"/>
      <c r="D1240" s="139"/>
      <c r="E1240" s="139"/>
      <c r="F1240" s="139"/>
      <c r="G1240" s="139"/>
      <c r="H1240" s="139"/>
      <c r="I1240" s="139"/>
      <c r="J1240" s="139"/>
      <c r="K1240" s="139"/>
      <c r="L1240" s="139"/>
    </row>
    <row r="1241" spans="1:21" ht="6" customHeight="1" x14ac:dyDescent="0.25"/>
    <row r="1242" spans="1:21" x14ac:dyDescent="0.25">
      <c r="B1242" s="140" t="s">
        <v>349</v>
      </c>
      <c r="C1242" s="140"/>
      <c r="D1242" s="140"/>
      <c r="E1242" s="140"/>
      <c r="F1242" s="140"/>
      <c r="G1242" s="140"/>
      <c r="H1242" s="140"/>
      <c r="I1242" s="141" t="s">
        <v>1143</v>
      </c>
      <c r="J1242" s="141"/>
      <c r="K1242" s="141"/>
      <c r="L1242" s="141" t="s">
        <v>248</v>
      </c>
      <c r="M1242" s="141"/>
      <c r="N1242" s="141"/>
      <c r="O1242" s="141"/>
      <c r="P1242" s="141"/>
      <c r="R1242" s="141" t="s">
        <v>1144</v>
      </c>
      <c r="S1242" s="141"/>
      <c r="T1242" s="141"/>
      <c r="U1242" s="142">
        <v>45.39</v>
      </c>
    </row>
    <row r="1243" spans="1:21" x14ac:dyDescent="0.25">
      <c r="B1243" s="140" t="s">
        <v>219</v>
      </c>
      <c r="C1243" s="140"/>
      <c r="D1243" s="140"/>
      <c r="E1243" s="140"/>
      <c r="F1243" s="140"/>
      <c r="G1243" s="140"/>
      <c r="H1243" s="140"/>
      <c r="I1243" s="141" t="s">
        <v>1145</v>
      </c>
      <c r="J1243" s="141"/>
      <c r="K1243" s="141"/>
      <c r="L1243" s="141" t="s">
        <v>225</v>
      </c>
      <c r="M1243" s="141"/>
      <c r="N1243" s="141"/>
      <c r="O1243" s="141"/>
      <c r="P1243" s="141"/>
      <c r="R1243" s="141" t="s">
        <v>1146</v>
      </c>
      <c r="S1243" s="141"/>
      <c r="T1243" s="141"/>
      <c r="U1243" s="142">
        <v>639</v>
      </c>
    </row>
    <row r="1244" spans="1:21" x14ac:dyDescent="0.25">
      <c r="B1244" s="140" t="s">
        <v>707</v>
      </c>
      <c r="C1244" s="140"/>
      <c r="D1244" s="140"/>
      <c r="E1244" s="140"/>
      <c r="F1244" s="140"/>
      <c r="G1244" s="140"/>
      <c r="H1244" s="140"/>
      <c r="I1244" s="141" t="s">
        <v>1147</v>
      </c>
      <c r="J1244" s="141"/>
      <c r="K1244" s="141"/>
      <c r="L1244" s="141" t="s">
        <v>240</v>
      </c>
      <c r="M1244" s="141"/>
      <c r="N1244" s="141"/>
      <c r="O1244" s="141"/>
      <c r="P1244" s="141"/>
      <c r="R1244" s="141" t="s">
        <v>1148</v>
      </c>
      <c r="S1244" s="141"/>
      <c r="T1244" s="141"/>
      <c r="U1244" s="142">
        <v>133.38</v>
      </c>
    </row>
    <row r="1245" spans="1:21" x14ac:dyDescent="0.25">
      <c r="B1245" s="140" t="s">
        <v>250</v>
      </c>
      <c r="C1245" s="140"/>
      <c r="D1245" s="140"/>
      <c r="E1245" s="140"/>
      <c r="F1245" s="140"/>
      <c r="G1245" s="140"/>
      <c r="H1245" s="140"/>
      <c r="I1245" s="141" t="s">
        <v>1149</v>
      </c>
      <c r="J1245" s="141"/>
      <c r="K1245" s="141"/>
      <c r="L1245" s="141" t="s">
        <v>225</v>
      </c>
      <c r="M1245" s="141"/>
      <c r="N1245" s="141"/>
      <c r="O1245" s="141"/>
      <c r="P1245" s="141"/>
      <c r="R1245" s="141" t="s">
        <v>1150</v>
      </c>
      <c r="S1245" s="141"/>
      <c r="T1245" s="141"/>
      <c r="U1245" s="142">
        <v>59.83</v>
      </c>
    </row>
    <row r="1246" spans="1:21" x14ac:dyDescent="0.25">
      <c r="B1246" s="140" t="s">
        <v>250</v>
      </c>
      <c r="C1246" s="140"/>
      <c r="D1246" s="140"/>
      <c r="E1246" s="140"/>
      <c r="F1246" s="140"/>
      <c r="G1246" s="140"/>
      <c r="H1246" s="140"/>
      <c r="I1246" s="141" t="s">
        <v>1151</v>
      </c>
      <c r="J1246" s="141"/>
      <c r="K1246" s="141"/>
      <c r="L1246" s="141" t="s">
        <v>248</v>
      </c>
      <c r="M1246" s="141"/>
      <c r="N1246" s="141"/>
      <c r="O1246" s="141"/>
      <c r="P1246" s="141"/>
      <c r="R1246" s="141" t="s">
        <v>1152</v>
      </c>
      <c r="S1246" s="141"/>
      <c r="T1246" s="141"/>
      <c r="U1246" s="142">
        <v>47.26</v>
      </c>
    </row>
    <row r="1247" spans="1:21" x14ac:dyDescent="0.25">
      <c r="B1247" s="140" t="s">
        <v>250</v>
      </c>
      <c r="C1247" s="140"/>
      <c r="D1247" s="140"/>
      <c r="E1247" s="140"/>
      <c r="F1247" s="140"/>
      <c r="G1247" s="140"/>
      <c r="H1247" s="140"/>
      <c r="I1247" s="141" t="s">
        <v>1153</v>
      </c>
      <c r="J1247" s="141"/>
      <c r="K1247" s="141"/>
      <c r="L1247" s="141" t="s">
        <v>225</v>
      </c>
      <c r="M1247" s="141"/>
      <c r="N1247" s="141"/>
      <c r="O1247" s="141"/>
      <c r="P1247" s="141"/>
      <c r="R1247" s="141" t="s">
        <v>1154</v>
      </c>
      <c r="S1247" s="141"/>
      <c r="T1247" s="141"/>
      <c r="U1247" s="142">
        <v>825.79</v>
      </c>
    </row>
    <row r="1248" spans="1:21" x14ac:dyDescent="0.25">
      <c r="B1248" s="140" t="s">
        <v>250</v>
      </c>
      <c r="C1248" s="140"/>
      <c r="D1248" s="140"/>
      <c r="E1248" s="140"/>
      <c r="F1248" s="140"/>
      <c r="G1248" s="140"/>
      <c r="H1248" s="140"/>
      <c r="I1248" s="141" t="s">
        <v>1153</v>
      </c>
      <c r="J1248" s="141"/>
      <c r="K1248" s="141"/>
      <c r="L1248" s="141" t="s">
        <v>248</v>
      </c>
      <c r="M1248" s="141"/>
      <c r="N1248" s="141"/>
      <c r="O1248" s="141"/>
      <c r="P1248" s="141"/>
      <c r="R1248" s="141" t="s">
        <v>1155</v>
      </c>
      <c r="S1248" s="141"/>
      <c r="T1248" s="141"/>
      <c r="U1248" s="142">
        <v>201.65</v>
      </c>
    </row>
    <row r="1249" spans="1:22" x14ac:dyDescent="0.25">
      <c r="B1249" s="140" t="s">
        <v>299</v>
      </c>
      <c r="C1249" s="140"/>
      <c r="D1249" s="140"/>
      <c r="E1249" s="140"/>
      <c r="F1249" s="140"/>
      <c r="G1249" s="140"/>
      <c r="H1249" s="140"/>
      <c r="I1249" s="141" t="s">
        <v>1156</v>
      </c>
      <c r="J1249" s="141"/>
      <c r="K1249" s="141"/>
      <c r="L1249" s="141" t="s">
        <v>248</v>
      </c>
      <c r="M1249" s="141"/>
      <c r="N1249" s="141"/>
      <c r="O1249" s="141"/>
      <c r="P1249" s="141"/>
      <c r="R1249" s="141" t="s">
        <v>1152</v>
      </c>
      <c r="S1249" s="141"/>
      <c r="T1249" s="141"/>
      <c r="U1249" s="142">
        <v>12</v>
      </c>
    </row>
    <row r="1250" spans="1:22" x14ac:dyDescent="0.25">
      <c r="B1250" s="140" t="s">
        <v>233</v>
      </c>
      <c r="C1250" s="140"/>
      <c r="D1250" s="140"/>
      <c r="E1250" s="140"/>
      <c r="F1250" s="140"/>
      <c r="G1250" s="140"/>
      <c r="H1250" s="140"/>
      <c r="I1250" s="141" t="s">
        <v>583</v>
      </c>
      <c r="J1250" s="141"/>
      <c r="K1250" s="141"/>
      <c r="L1250" s="141" t="s">
        <v>446</v>
      </c>
      <c r="M1250" s="141"/>
      <c r="N1250" s="141"/>
      <c r="O1250" s="141"/>
      <c r="P1250" s="141"/>
      <c r="R1250" s="141" t="s">
        <v>1157</v>
      </c>
      <c r="S1250" s="141"/>
      <c r="T1250" s="141"/>
      <c r="U1250" s="142">
        <v>77</v>
      </c>
    </row>
    <row r="1251" spans="1:22" x14ac:dyDescent="0.25">
      <c r="B1251" s="140" t="s">
        <v>268</v>
      </c>
      <c r="C1251" s="140"/>
      <c r="D1251" s="140"/>
      <c r="E1251" s="140"/>
      <c r="F1251" s="140"/>
      <c r="G1251" s="140"/>
      <c r="H1251" s="140"/>
      <c r="I1251" s="141" t="s">
        <v>897</v>
      </c>
      <c r="J1251" s="141"/>
      <c r="K1251" s="141"/>
      <c r="L1251" s="141" t="s">
        <v>248</v>
      </c>
      <c r="M1251" s="141"/>
      <c r="N1251" s="141"/>
      <c r="O1251" s="141"/>
      <c r="P1251" s="141"/>
      <c r="R1251" s="141" t="s">
        <v>1158</v>
      </c>
      <c r="S1251" s="141"/>
      <c r="T1251" s="141"/>
      <c r="U1251" s="142">
        <v>200.85</v>
      </c>
    </row>
    <row r="1252" spans="1:22" x14ac:dyDescent="0.25">
      <c r="B1252" s="140" t="s">
        <v>268</v>
      </c>
      <c r="C1252" s="140"/>
      <c r="D1252" s="140"/>
      <c r="E1252" s="140"/>
      <c r="F1252" s="140"/>
      <c r="G1252" s="140"/>
      <c r="H1252" s="140"/>
      <c r="I1252" s="141" t="s">
        <v>664</v>
      </c>
      <c r="J1252" s="141"/>
      <c r="K1252" s="141"/>
      <c r="L1252" s="141" t="s">
        <v>248</v>
      </c>
      <c r="M1252" s="141"/>
      <c r="N1252" s="141"/>
      <c r="O1252" s="141"/>
      <c r="P1252" s="141"/>
      <c r="R1252" s="141" t="s">
        <v>1159</v>
      </c>
      <c r="S1252" s="141"/>
      <c r="T1252" s="141"/>
      <c r="U1252" s="142">
        <v>46</v>
      </c>
    </row>
    <row r="1253" spans="1:22" ht="6" customHeight="1" x14ac:dyDescent="0.25"/>
    <row r="1254" spans="1:22" x14ac:dyDescent="0.25">
      <c r="D1254" s="144" t="s">
        <v>2</v>
      </c>
      <c r="F1254" s="144" t="s">
        <v>2</v>
      </c>
      <c r="H1254" s="144" t="s">
        <v>2</v>
      </c>
      <c r="O1254" s="145" t="s">
        <v>1142</v>
      </c>
      <c r="P1254" s="145"/>
      <c r="Q1254" s="145"/>
      <c r="R1254" s="145"/>
      <c r="S1254" s="145"/>
      <c r="U1254" s="146">
        <v>2288.15</v>
      </c>
    </row>
    <row r="1255" spans="1:22" ht="18" customHeight="1" x14ac:dyDescent="0.25"/>
    <row r="1256" spans="1:22" ht="18" customHeight="1" thickBot="1" x14ac:dyDescent="0.3">
      <c r="A1256" s="144" t="s">
        <v>2</v>
      </c>
      <c r="B1256" s="144" t="s">
        <v>2</v>
      </c>
      <c r="C1256" s="149" t="s">
        <v>1160</v>
      </c>
      <c r="D1256" s="149"/>
      <c r="E1256" s="149"/>
      <c r="F1256" s="149"/>
      <c r="G1256" s="149"/>
      <c r="H1256" s="149"/>
      <c r="I1256" s="149"/>
      <c r="J1256" s="149"/>
      <c r="K1256" s="150" t="s">
        <v>1161</v>
      </c>
      <c r="L1256" s="150"/>
      <c r="M1256" s="150"/>
      <c r="N1256" s="150"/>
      <c r="O1256" s="150"/>
      <c r="P1256" s="150"/>
      <c r="Q1256" s="150"/>
      <c r="R1256" s="150"/>
      <c r="S1256" s="151">
        <v>126062.84</v>
      </c>
      <c r="T1256" s="151"/>
      <c r="U1256" s="151"/>
    </row>
    <row r="1257" spans="1:22" ht="54.75" customHeight="1" thickTop="1" x14ac:dyDescent="0.25"/>
    <row r="1258" spans="1:22" ht="11.25" customHeight="1" x14ac:dyDescent="0.25"/>
    <row r="1259" spans="1:22" ht="13.5" customHeight="1" x14ac:dyDescent="0.25">
      <c r="A1259" s="143" t="s">
        <v>295</v>
      </c>
      <c r="B1259" s="143"/>
      <c r="C1259" s="143"/>
      <c r="D1259" s="143"/>
      <c r="E1259" s="143"/>
      <c r="F1259" s="143"/>
      <c r="G1259" s="143"/>
      <c r="H1259" s="143"/>
      <c r="I1259" s="143"/>
      <c r="J1259" s="143"/>
      <c r="K1259" s="143"/>
      <c r="L1259" s="143"/>
      <c r="M1259" s="143"/>
      <c r="P1259" s="147" t="s">
        <v>1162</v>
      </c>
      <c r="Q1259" s="147"/>
      <c r="R1259" s="147"/>
      <c r="S1259" s="147"/>
      <c r="T1259" s="147"/>
      <c r="U1259" s="147"/>
      <c r="V1259" s="147"/>
    </row>
  </sheetData>
  <mergeCells count="2884">
    <mergeCell ref="O1254:S1254"/>
    <mergeCell ref="C1256:J1256"/>
    <mergeCell ref="K1256:R1256"/>
    <mergeCell ref="S1256:U1256"/>
    <mergeCell ref="A1259:M1259"/>
    <mergeCell ref="P1259:V1259"/>
    <mergeCell ref="B1251:H1251"/>
    <mergeCell ref="I1251:K1251"/>
    <mergeCell ref="L1251:P1251"/>
    <mergeCell ref="R1251:T1251"/>
    <mergeCell ref="B1252:H1252"/>
    <mergeCell ref="I1252:K1252"/>
    <mergeCell ref="L1252:P1252"/>
    <mergeCell ref="R1252:T1252"/>
    <mergeCell ref="B1249:H1249"/>
    <mergeCell ref="I1249:K1249"/>
    <mergeCell ref="L1249:P1249"/>
    <mergeCell ref="R1249:T1249"/>
    <mergeCell ref="B1250:H1250"/>
    <mergeCell ref="I1250:K1250"/>
    <mergeCell ref="L1250:P1250"/>
    <mergeCell ref="R1250:T1250"/>
    <mergeCell ref="B1247:H1247"/>
    <mergeCell ref="I1247:K1247"/>
    <mergeCell ref="L1247:P1247"/>
    <mergeCell ref="R1247:T1247"/>
    <mergeCell ref="B1248:H1248"/>
    <mergeCell ref="I1248:K1248"/>
    <mergeCell ref="L1248:P1248"/>
    <mergeCell ref="R1248:T1248"/>
    <mergeCell ref="B1245:H1245"/>
    <mergeCell ref="I1245:K1245"/>
    <mergeCell ref="L1245:P1245"/>
    <mergeCell ref="R1245:T1245"/>
    <mergeCell ref="B1246:H1246"/>
    <mergeCell ref="I1246:K1246"/>
    <mergeCell ref="L1246:P1246"/>
    <mergeCell ref="R1246:T1246"/>
    <mergeCell ref="B1243:H1243"/>
    <mergeCell ref="I1243:K1243"/>
    <mergeCell ref="L1243:P1243"/>
    <mergeCell ref="R1243:T1243"/>
    <mergeCell ref="B1244:H1244"/>
    <mergeCell ref="I1244:K1244"/>
    <mergeCell ref="L1244:P1244"/>
    <mergeCell ref="R1244:T1244"/>
    <mergeCell ref="O1239:S1239"/>
    <mergeCell ref="A1240:L1240"/>
    <mergeCell ref="B1242:H1242"/>
    <mergeCell ref="I1242:K1242"/>
    <mergeCell ref="L1242:P1242"/>
    <mergeCell ref="R1242:T1242"/>
    <mergeCell ref="B1234:H1234"/>
    <mergeCell ref="I1234:K1234"/>
    <mergeCell ref="L1234:P1234"/>
    <mergeCell ref="R1234:T1235"/>
    <mergeCell ref="B1236:H1236"/>
    <mergeCell ref="I1236:K1236"/>
    <mergeCell ref="L1236:P1236"/>
    <mergeCell ref="R1236:T1237"/>
    <mergeCell ref="O1230:S1230"/>
    <mergeCell ref="A1231:L1231"/>
    <mergeCell ref="B1233:H1233"/>
    <mergeCell ref="I1233:K1233"/>
    <mergeCell ref="L1233:P1233"/>
    <mergeCell ref="R1233:T1233"/>
    <mergeCell ref="B1227:H1227"/>
    <mergeCell ref="I1227:K1227"/>
    <mergeCell ref="L1227:P1227"/>
    <mergeCell ref="R1227:T1227"/>
    <mergeCell ref="B1228:H1228"/>
    <mergeCell ref="I1228:K1228"/>
    <mergeCell ref="L1228:P1228"/>
    <mergeCell ref="R1228:T1228"/>
    <mergeCell ref="B1225:H1225"/>
    <mergeCell ref="I1225:K1225"/>
    <mergeCell ref="L1225:P1225"/>
    <mergeCell ref="R1225:T1225"/>
    <mergeCell ref="B1226:H1226"/>
    <mergeCell ref="I1226:K1226"/>
    <mergeCell ref="L1226:P1226"/>
    <mergeCell ref="R1226:T1226"/>
    <mergeCell ref="O1221:S1221"/>
    <mergeCell ref="A1222:L1222"/>
    <mergeCell ref="B1224:H1224"/>
    <mergeCell ref="I1224:K1224"/>
    <mergeCell ref="L1224:P1224"/>
    <mergeCell ref="R1224:T1224"/>
    <mergeCell ref="B1218:H1218"/>
    <mergeCell ref="I1218:K1218"/>
    <mergeCell ref="L1218:P1218"/>
    <mergeCell ref="R1218:T1218"/>
    <mergeCell ref="B1219:H1219"/>
    <mergeCell ref="I1219:K1219"/>
    <mergeCell ref="L1219:P1219"/>
    <mergeCell ref="R1219:T1219"/>
    <mergeCell ref="B1216:H1216"/>
    <mergeCell ref="I1216:K1216"/>
    <mergeCell ref="L1216:P1216"/>
    <mergeCell ref="R1216:T1216"/>
    <mergeCell ref="B1217:H1217"/>
    <mergeCell ref="I1217:K1217"/>
    <mergeCell ref="L1217:P1217"/>
    <mergeCell ref="R1217:T1217"/>
    <mergeCell ref="B1211:H1211"/>
    <mergeCell ref="I1211:K1211"/>
    <mergeCell ref="L1211:P1211"/>
    <mergeCell ref="R1211:T1211"/>
    <mergeCell ref="O1213:S1213"/>
    <mergeCell ref="A1214:L1214"/>
    <mergeCell ref="B1207:H1207"/>
    <mergeCell ref="I1207:K1207"/>
    <mergeCell ref="L1207:P1207"/>
    <mergeCell ref="R1207:T1208"/>
    <mergeCell ref="B1209:H1209"/>
    <mergeCell ref="I1209:K1209"/>
    <mergeCell ref="L1209:P1209"/>
    <mergeCell ref="R1209:T1210"/>
    <mergeCell ref="B1203:H1203"/>
    <mergeCell ref="I1203:K1203"/>
    <mergeCell ref="L1203:P1203"/>
    <mergeCell ref="R1203:T1204"/>
    <mergeCell ref="B1205:H1205"/>
    <mergeCell ref="I1205:K1205"/>
    <mergeCell ref="L1205:P1205"/>
    <mergeCell ref="R1205:T1206"/>
    <mergeCell ref="A1197:U1197"/>
    <mergeCell ref="A1199:L1199"/>
    <mergeCell ref="B1201:H1201"/>
    <mergeCell ref="I1201:K1201"/>
    <mergeCell ref="L1201:P1201"/>
    <mergeCell ref="R1201:T1202"/>
    <mergeCell ref="B1191:H1191"/>
    <mergeCell ref="I1191:K1191"/>
    <mergeCell ref="L1191:P1191"/>
    <mergeCell ref="R1191:T1191"/>
    <mergeCell ref="O1193:S1193"/>
    <mergeCell ref="A1196:M1196"/>
    <mergeCell ref="P1196:V1196"/>
    <mergeCell ref="B1189:H1189"/>
    <mergeCell ref="I1189:K1189"/>
    <mergeCell ref="L1189:P1189"/>
    <mergeCell ref="R1189:T1189"/>
    <mergeCell ref="B1190:H1190"/>
    <mergeCell ref="I1190:K1190"/>
    <mergeCell ref="L1190:P1190"/>
    <mergeCell ref="R1190:T1190"/>
    <mergeCell ref="B1187:H1187"/>
    <mergeCell ref="I1187:K1187"/>
    <mergeCell ref="L1187:P1187"/>
    <mergeCell ref="R1187:T1187"/>
    <mergeCell ref="B1188:H1188"/>
    <mergeCell ref="I1188:K1188"/>
    <mergeCell ref="L1188:P1188"/>
    <mergeCell ref="R1188:T1188"/>
    <mergeCell ref="B1183:H1183"/>
    <mergeCell ref="I1183:K1183"/>
    <mergeCell ref="L1183:P1183"/>
    <mergeCell ref="R1183:T1184"/>
    <mergeCell ref="B1185:H1185"/>
    <mergeCell ref="I1185:K1185"/>
    <mergeCell ref="L1185:P1185"/>
    <mergeCell ref="R1185:T1186"/>
    <mergeCell ref="O1178:S1178"/>
    <mergeCell ref="A1179:L1179"/>
    <mergeCell ref="B1181:H1181"/>
    <mergeCell ref="I1181:K1181"/>
    <mergeCell ref="L1181:P1181"/>
    <mergeCell ref="R1181:T1182"/>
    <mergeCell ref="B1173:H1173"/>
    <mergeCell ref="I1173:K1173"/>
    <mergeCell ref="L1173:P1173"/>
    <mergeCell ref="R1173:T1174"/>
    <mergeCell ref="B1175:H1175"/>
    <mergeCell ref="I1175:K1175"/>
    <mergeCell ref="L1175:P1175"/>
    <mergeCell ref="R1175:T1176"/>
    <mergeCell ref="B1169:H1169"/>
    <mergeCell ref="I1169:K1169"/>
    <mergeCell ref="L1169:P1169"/>
    <mergeCell ref="R1169:T1170"/>
    <mergeCell ref="B1171:H1171"/>
    <mergeCell ref="I1171:K1171"/>
    <mergeCell ref="L1171:P1171"/>
    <mergeCell ref="R1171:T1172"/>
    <mergeCell ref="B1167:H1167"/>
    <mergeCell ref="I1167:K1167"/>
    <mergeCell ref="L1167:P1167"/>
    <mergeCell ref="R1167:T1167"/>
    <mergeCell ref="B1168:H1168"/>
    <mergeCell ref="I1168:K1168"/>
    <mergeCell ref="L1168:P1168"/>
    <mergeCell ref="R1168:T1168"/>
    <mergeCell ref="B1165:H1165"/>
    <mergeCell ref="I1165:K1165"/>
    <mergeCell ref="L1165:P1165"/>
    <mergeCell ref="R1165:T1165"/>
    <mergeCell ref="B1166:H1166"/>
    <mergeCell ref="I1166:K1166"/>
    <mergeCell ref="L1166:P1166"/>
    <mergeCell ref="R1166:T1166"/>
    <mergeCell ref="B1160:H1160"/>
    <mergeCell ref="I1160:K1160"/>
    <mergeCell ref="L1160:P1160"/>
    <mergeCell ref="R1160:T1160"/>
    <mergeCell ref="O1162:S1162"/>
    <mergeCell ref="A1163:L1163"/>
    <mergeCell ref="B1157:H1157"/>
    <mergeCell ref="I1157:K1157"/>
    <mergeCell ref="L1157:P1157"/>
    <mergeCell ref="R1157:T1158"/>
    <mergeCell ref="B1159:H1159"/>
    <mergeCell ref="I1159:K1159"/>
    <mergeCell ref="L1159:P1159"/>
    <mergeCell ref="R1159:T1159"/>
    <mergeCell ref="B1155:H1155"/>
    <mergeCell ref="I1155:K1155"/>
    <mergeCell ref="L1155:P1155"/>
    <mergeCell ref="R1155:T1155"/>
    <mergeCell ref="B1156:H1156"/>
    <mergeCell ref="I1156:K1156"/>
    <mergeCell ref="L1156:P1156"/>
    <mergeCell ref="R1156:T1156"/>
    <mergeCell ref="B1153:H1153"/>
    <mergeCell ref="I1153:K1153"/>
    <mergeCell ref="L1153:P1153"/>
    <mergeCell ref="R1153:T1153"/>
    <mergeCell ref="B1154:H1154"/>
    <mergeCell ref="I1154:K1154"/>
    <mergeCell ref="L1154:P1154"/>
    <mergeCell ref="R1154:T1154"/>
    <mergeCell ref="B1151:H1151"/>
    <mergeCell ref="I1151:K1151"/>
    <mergeCell ref="L1151:P1151"/>
    <mergeCell ref="R1151:T1151"/>
    <mergeCell ref="B1152:H1152"/>
    <mergeCell ref="I1152:K1152"/>
    <mergeCell ref="L1152:P1152"/>
    <mergeCell ref="R1152:T1152"/>
    <mergeCell ref="B1147:H1147"/>
    <mergeCell ref="I1147:K1147"/>
    <mergeCell ref="L1147:P1147"/>
    <mergeCell ref="R1147:T1148"/>
    <mergeCell ref="B1149:H1149"/>
    <mergeCell ref="I1149:K1150"/>
    <mergeCell ref="L1149:P1149"/>
    <mergeCell ref="R1149:T1149"/>
    <mergeCell ref="O1138:S1138"/>
    <mergeCell ref="A1141:M1141"/>
    <mergeCell ref="P1141:V1141"/>
    <mergeCell ref="A1142:U1142"/>
    <mergeCell ref="A1144:L1144"/>
    <mergeCell ref="B1146:H1146"/>
    <mergeCell ref="I1146:K1146"/>
    <mergeCell ref="L1146:P1146"/>
    <mergeCell ref="R1146:T1146"/>
    <mergeCell ref="B1133:H1133"/>
    <mergeCell ref="I1133:K1133"/>
    <mergeCell ref="L1133:P1133"/>
    <mergeCell ref="R1133:T1134"/>
    <mergeCell ref="B1135:H1135"/>
    <mergeCell ref="I1135:K1135"/>
    <mergeCell ref="L1135:P1135"/>
    <mergeCell ref="R1135:T1136"/>
    <mergeCell ref="B1129:H1129"/>
    <mergeCell ref="I1129:K1129"/>
    <mergeCell ref="L1129:P1129"/>
    <mergeCell ref="R1129:T1130"/>
    <mergeCell ref="B1131:H1131"/>
    <mergeCell ref="I1131:K1131"/>
    <mergeCell ref="L1131:P1131"/>
    <mergeCell ref="R1131:T1132"/>
    <mergeCell ref="B1126:H1126"/>
    <mergeCell ref="I1126:K1126"/>
    <mergeCell ref="L1126:P1126"/>
    <mergeCell ref="R1126:T1126"/>
    <mergeCell ref="B1127:H1127"/>
    <mergeCell ref="I1127:K1127"/>
    <mergeCell ref="L1127:P1127"/>
    <mergeCell ref="R1127:T1128"/>
    <mergeCell ref="B1123:H1123"/>
    <mergeCell ref="I1123:K1123"/>
    <mergeCell ref="L1123:P1123"/>
    <mergeCell ref="R1123:T1124"/>
    <mergeCell ref="B1125:H1125"/>
    <mergeCell ref="I1125:K1125"/>
    <mergeCell ref="L1125:P1125"/>
    <mergeCell ref="R1125:T1125"/>
    <mergeCell ref="B1120:H1120"/>
    <mergeCell ref="I1120:K1120"/>
    <mergeCell ref="L1120:P1120"/>
    <mergeCell ref="R1120:T1120"/>
    <mergeCell ref="B1121:H1121"/>
    <mergeCell ref="I1121:K1121"/>
    <mergeCell ref="L1121:P1121"/>
    <mergeCell ref="R1121:T1122"/>
    <mergeCell ref="B1116:H1116"/>
    <mergeCell ref="I1116:K1116"/>
    <mergeCell ref="L1116:P1116"/>
    <mergeCell ref="R1116:T1117"/>
    <mergeCell ref="B1118:H1118"/>
    <mergeCell ref="I1118:K1118"/>
    <mergeCell ref="L1118:P1118"/>
    <mergeCell ref="R1118:T1119"/>
    <mergeCell ref="B1114:H1114"/>
    <mergeCell ref="I1114:K1114"/>
    <mergeCell ref="L1114:P1114"/>
    <mergeCell ref="R1114:T1114"/>
    <mergeCell ref="B1115:H1115"/>
    <mergeCell ref="I1115:K1115"/>
    <mergeCell ref="L1115:P1115"/>
    <mergeCell ref="R1115:T1115"/>
    <mergeCell ref="B1111:H1111"/>
    <mergeCell ref="I1111:K1111"/>
    <mergeCell ref="L1111:P1111"/>
    <mergeCell ref="R1111:T1112"/>
    <mergeCell ref="B1113:H1113"/>
    <mergeCell ref="I1113:K1113"/>
    <mergeCell ref="L1113:P1113"/>
    <mergeCell ref="R1113:T1113"/>
    <mergeCell ref="B1109:H1109"/>
    <mergeCell ref="I1109:K1109"/>
    <mergeCell ref="L1109:P1109"/>
    <mergeCell ref="R1109:T1109"/>
    <mergeCell ref="B1110:H1110"/>
    <mergeCell ref="I1110:K1110"/>
    <mergeCell ref="L1110:P1110"/>
    <mergeCell ref="R1110:T1110"/>
    <mergeCell ref="B1105:H1105"/>
    <mergeCell ref="I1105:K1105"/>
    <mergeCell ref="L1105:P1105"/>
    <mergeCell ref="R1105:T1106"/>
    <mergeCell ref="B1107:H1107"/>
    <mergeCell ref="I1107:K1107"/>
    <mergeCell ref="L1107:P1107"/>
    <mergeCell ref="R1107:T1108"/>
    <mergeCell ref="B1103:H1103"/>
    <mergeCell ref="I1103:K1103"/>
    <mergeCell ref="L1103:P1103"/>
    <mergeCell ref="R1103:T1103"/>
    <mergeCell ref="B1104:H1104"/>
    <mergeCell ref="I1104:K1104"/>
    <mergeCell ref="L1104:P1104"/>
    <mergeCell ref="R1104:T1104"/>
    <mergeCell ref="B1101:H1101"/>
    <mergeCell ref="I1101:K1101"/>
    <mergeCell ref="L1101:P1101"/>
    <mergeCell ref="R1101:T1101"/>
    <mergeCell ref="B1102:H1102"/>
    <mergeCell ref="I1102:K1102"/>
    <mergeCell ref="L1102:P1102"/>
    <mergeCell ref="R1102:T1102"/>
    <mergeCell ref="B1097:H1097"/>
    <mergeCell ref="I1097:K1097"/>
    <mergeCell ref="L1097:P1097"/>
    <mergeCell ref="R1097:T1098"/>
    <mergeCell ref="B1099:H1099"/>
    <mergeCell ref="I1099:K1099"/>
    <mergeCell ref="L1099:P1099"/>
    <mergeCell ref="R1099:T1100"/>
    <mergeCell ref="A1092:U1092"/>
    <mergeCell ref="A1094:L1094"/>
    <mergeCell ref="B1096:H1096"/>
    <mergeCell ref="I1096:K1096"/>
    <mergeCell ref="L1096:P1096"/>
    <mergeCell ref="R1096:T1096"/>
    <mergeCell ref="B1088:H1088"/>
    <mergeCell ref="I1088:K1088"/>
    <mergeCell ref="L1088:P1088"/>
    <mergeCell ref="R1088:T1088"/>
    <mergeCell ref="A1091:M1091"/>
    <mergeCell ref="P1091:V1091"/>
    <mergeCell ref="B1085:H1085"/>
    <mergeCell ref="I1085:K1085"/>
    <mergeCell ref="L1085:P1085"/>
    <mergeCell ref="R1085:T1086"/>
    <mergeCell ref="B1087:H1087"/>
    <mergeCell ref="I1087:K1087"/>
    <mergeCell ref="L1087:P1087"/>
    <mergeCell ref="R1087:T1087"/>
    <mergeCell ref="B1082:H1082"/>
    <mergeCell ref="I1082:K1082"/>
    <mergeCell ref="L1082:P1082"/>
    <mergeCell ref="R1082:T1083"/>
    <mergeCell ref="B1084:H1084"/>
    <mergeCell ref="I1084:K1084"/>
    <mergeCell ref="L1084:P1084"/>
    <mergeCell ref="R1084:T1084"/>
    <mergeCell ref="B1079:H1079"/>
    <mergeCell ref="I1079:K1079"/>
    <mergeCell ref="L1079:P1079"/>
    <mergeCell ref="R1079:T1079"/>
    <mergeCell ref="B1080:H1080"/>
    <mergeCell ref="I1080:K1080"/>
    <mergeCell ref="L1080:P1080"/>
    <mergeCell ref="R1080:T1081"/>
    <mergeCell ref="B1076:H1076"/>
    <mergeCell ref="I1076:K1076"/>
    <mergeCell ref="L1076:P1076"/>
    <mergeCell ref="R1076:T1077"/>
    <mergeCell ref="B1078:H1078"/>
    <mergeCell ref="I1078:K1078"/>
    <mergeCell ref="L1078:P1078"/>
    <mergeCell ref="R1078:T1078"/>
    <mergeCell ref="B1072:H1072"/>
    <mergeCell ref="I1072:K1072"/>
    <mergeCell ref="L1072:P1072"/>
    <mergeCell ref="R1072:T1073"/>
    <mergeCell ref="B1074:H1074"/>
    <mergeCell ref="I1074:K1074"/>
    <mergeCell ref="L1074:P1074"/>
    <mergeCell ref="R1074:T1075"/>
    <mergeCell ref="B1069:H1069"/>
    <mergeCell ref="I1069:K1069"/>
    <mergeCell ref="L1069:P1069"/>
    <mergeCell ref="R1069:T1069"/>
    <mergeCell ref="B1070:H1070"/>
    <mergeCell ref="I1070:K1070"/>
    <mergeCell ref="L1070:P1070"/>
    <mergeCell ref="R1070:T1071"/>
    <mergeCell ref="B1067:H1067"/>
    <mergeCell ref="I1067:K1067"/>
    <mergeCell ref="L1067:P1067"/>
    <mergeCell ref="R1067:T1067"/>
    <mergeCell ref="B1068:H1068"/>
    <mergeCell ref="I1068:K1068"/>
    <mergeCell ref="L1068:P1068"/>
    <mergeCell ref="R1068:T1068"/>
    <mergeCell ref="B1063:H1063"/>
    <mergeCell ref="I1063:K1063"/>
    <mergeCell ref="L1063:P1063"/>
    <mergeCell ref="R1063:T1064"/>
    <mergeCell ref="B1065:H1065"/>
    <mergeCell ref="I1065:K1065"/>
    <mergeCell ref="L1065:P1065"/>
    <mergeCell ref="R1065:T1066"/>
    <mergeCell ref="B1060:H1060"/>
    <mergeCell ref="I1060:K1060"/>
    <mergeCell ref="L1060:P1060"/>
    <mergeCell ref="R1060:T1060"/>
    <mergeCell ref="B1061:H1061"/>
    <mergeCell ref="I1061:K1061"/>
    <mergeCell ref="L1061:P1061"/>
    <mergeCell ref="R1061:T1062"/>
    <mergeCell ref="B1057:H1057"/>
    <mergeCell ref="I1057:K1057"/>
    <mergeCell ref="L1057:P1057"/>
    <mergeCell ref="R1057:T1058"/>
    <mergeCell ref="B1059:H1059"/>
    <mergeCell ref="I1059:K1059"/>
    <mergeCell ref="L1059:P1059"/>
    <mergeCell ref="R1059:T1059"/>
    <mergeCell ref="B1055:H1055"/>
    <mergeCell ref="I1055:K1055"/>
    <mergeCell ref="L1055:P1055"/>
    <mergeCell ref="R1055:T1055"/>
    <mergeCell ref="B1056:H1056"/>
    <mergeCell ref="I1056:K1056"/>
    <mergeCell ref="L1056:P1056"/>
    <mergeCell ref="R1056:T1056"/>
    <mergeCell ref="B1052:H1052"/>
    <mergeCell ref="I1052:K1052"/>
    <mergeCell ref="L1052:P1052"/>
    <mergeCell ref="R1052:T1053"/>
    <mergeCell ref="B1054:H1054"/>
    <mergeCell ref="I1054:K1054"/>
    <mergeCell ref="L1054:P1054"/>
    <mergeCell ref="R1054:T1054"/>
    <mergeCell ref="B1048:H1048"/>
    <mergeCell ref="I1048:K1048"/>
    <mergeCell ref="L1048:P1048"/>
    <mergeCell ref="R1048:T1049"/>
    <mergeCell ref="B1050:H1050"/>
    <mergeCell ref="I1050:K1050"/>
    <mergeCell ref="L1050:P1050"/>
    <mergeCell ref="R1050:T1051"/>
    <mergeCell ref="B1045:H1045"/>
    <mergeCell ref="I1045:K1045"/>
    <mergeCell ref="L1045:P1045"/>
    <mergeCell ref="R1045:T1046"/>
    <mergeCell ref="B1047:H1047"/>
    <mergeCell ref="I1047:K1047"/>
    <mergeCell ref="L1047:P1047"/>
    <mergeCell ref="R1047:T1047"/>
    <mergeCell ref="B1041:H1041"/>
    <mergeCell ref="I1041:K1041"/>
    <mergeCell ref="L1041:P1041"/>
    <mergeCell ref="R1041:T1042"/>
    <mergeCell ref="B1043:H1043"/>
    <mergeCell ref="I1043:K1043"/>
    <mergeCell ref="L1043:P1043"/>
    <mergeCell ref="R1043:T1044"/>
    <mergeCell ref="B1037:H1037"/>
    <mergeCell ref="I1037:K1037"/>
    <mergeCell ref="L1037:P1037"/>
    <mergeCell ref="R1037:T1038"/>
    <mergeCell ref="B1039:H1039"/>
    <mergeCell ref="I1039:K1039"/>
    <mergeCell ref="L1039:P1039"/>
    <mergeCell ref="R1039:T1040"/>
    <mergeCell ref="B1034:H1034"/>
    <mergeCell ref="I1034:K1034"/>
    <mergeCell ref="L1034:P1034"/>
    <mergeCell ref="R1034:T1035"/>
    <mergeCell ref="B1036:H1036"/>
    <mergeCell ref="I1036:K1036"/>
    <mergeCell ref="L1036:P1036"/>
    <mergeCell ref="R1036:T1036"/>
    <mergeCell ref="A1028:U1028"/>
    <mergeCell ref="A1030:L1030"/>
    <mergeCell ref="B1032:H1032"/>
    <mergeCell ref="I1032:K1032"/>
    <mergeCell ref="L1032:P1032"/>
    <mergeCell ref="R1032:T1033"/>
    <mergeCell ref="B1024:H1024"/>
    <mergeCell ref="I1024:K1024"/>
    <mergeCell ref="L1024:P1024"/>
    <mergeCell ref="R1024:T1024"/>
    <mergeCell ref="A1027:M1027"/>
    <mergeCell ref="P1027:V1027"/>
    <mergeCell ref="B1020:H1020"/>
    <mergeCell ref="I1020:K1020"/>
    <mergeCell ref="L1020:P1020"/>
    <mergeCell ref="R1020:T1021"/>
    <mergeCell ref="B1022:H1022"/>
    <mergeCell ref="I1022:K1022"/>
    <mergeCell ref="L1022:P1022"/>
    <mergeCell ref="R1022:T1023"/>
    <mergeCell ref="B1018:H1018"/>
    <mergeCell ref="I1018:K1018"/>
    <mergeCell ref="L1018:P1018"/>
    <mergeCell ref="R1018:T1018"/>
    <mergeCell ref="B1019:H1019"/>
    <mergeCell ref="I1019:K1019"/>
    <mergeCell ref="L1019:P1019"/>
    <mergeCell ref="R1019:T1019"/>
    <mergeCell ref="B1015:H1015"/>
    <mergeCell ref="I1015:K1015"/>
    <mergeCell ref="L1015:P1015"/>
    <mergeCell ref="R1015:T1015"/>
    <mergeCell ref="B1016:H1016"/>
    <mergeCell ref="I1016:K1016"/>
    <mergeCell ref="L1016:P1016"/>
    <mergeCell ref="R1016:T1017"/>
    <mergeCell ref="B1011:H1011"/>
    <mergeCell ref="I1011:K1011"/>
    <mergeCell ref="L1011:P1011"/>
    <mergeCell ref="R1011:T1012"/>
    <mergeCell ref="B1013:H1013"/>
    <mergeCell ref="I1013:K1013"/>
    <mergeCell ref="L1013:P1013"/>
    <mergeCell ref="R1013:T1014"/>
    <mergeCell ref="B1007:H1007"/>
    <mergeCell ref="I1007:K1007"/>
    <mergeCell ref="L1007:P1007"/>
    <mergeCell ref="R1007:T1008"/>
    <mergeCell ref="B1009:H1009"/>
    <mergeCell ref="I1009:K1009"/>
    <mergeCell ref="L1009:P1009"/>
    <mergeCell ref="R1009:T1010"/>
    <mergeCell ref="B1004:H1004"/>
    <mergeCell ref="I1004:K1004"/>
    <mergeCell ref="L1004:P1004"/>
    <mergeCell ref="R1004:T1004"/>
    <mergeCell ref="B1005:H1005"/>
    <mergeCell ref="I1005:K1005"/>
    <mergeCell ref="L1005:P1005"/>
    <mergeCell ref="R1005:T1006"/>
    <mergeCell ref="B1002:H1002"/>
    <mergeCell ref="I1002:K1002"/>
    <mergeCell ref="L1002:P1002"/>
    <mergeCell ref="R1002:T1002"/>
    <mergeCell ref="B1003:H1003"/>
    <mergeCell ref="I1003:K1003"/>
    <mergeCell ref="L1003:P1003"/>
    <mergeCell ref="R1003:T1003"/>
    <mergeCell ref="B999:H999"/>
    <mergeCell ref="I999:K999"/>
    <mergeCell ref="L999:P999"/>
    <mergeCell ref="R999:T999"/>
    <mergeCell ref="B1000:H1000"/>
    <mergeCell ref="I1000:K1000"/>
    <mergeCell ref="L1000:P1000"/>
    <mergeCell ref="R1000:T1001"/>
    <mergeCell ref="B996:H996"/>
    <mergeCell ref="I996:K996"/>
    <mergeCell ref="L996:P996"/>
    <mergeCell ref="R996:T996"/>
    <mergeCell ref="B997:H997"/>
    <mergeCell ref="I997:K997"/>
    <mergeCell ref="L997:P997"/>
    <mergeCell ref="R997:T998"/>
    <mergeCell ref="B992:H992"/>
    <mergeCell ref="I992:K992"/>
    <mergeCell ref="L992:P992"/>
    <mergeCell ref="R992:T993"/>
    <mergeCell ref="B994:H994"/>
    <mergeCell ref="I994:K994"/>
    <mergeCell ref="L994:P994"/>
    <mergeCell ref="R994:T995"/>
    <mergeCell ref="B989:H989"/>
    <mergeCell ref="I989:K989"/>
    <mergeCell ref="L989:P989"/>
    <mergeCell ref="R989:T989"/>
    <mergeCell ref="B990:H990"/>
    <mergeCell ref="I990:K990"/>
    <mergeCell ref="L990:P990"/>
    <mergeCell ref="R990:T991"/>
    <mergeCell ref="B987:H987"/>
    <mergeCell ref="I987:K987"/>
    <mergeCell ref="L987:P987"/>
    <mergeCell ref="R987:T987"/>
    <mergeCell ref="B988:H988"/>
    <mergeCell ref="I988:K988"/>
    <mergeCell ref="L988:P988"/>
    <mergeCell ref="R988:T988"/>
    <mergeCell ref="B985:H985"/>
    <mergeCell ref="I985:K985"/>
    <mergeCell ref="L985:P985"/>
    <mergeCell ref="R985:T985"/>
    <mergeCell ref="B986:H986"/>
    <mergeCell ref="I986:K986"/>
    <mergeCell ref="L986:P986"/>
    <mergeCell ref="R986:T986"/>
    <mergeCell ref="B982:H982"/>
    <mergeCell ref="I982:K982"/>
    <mergeCell ref="L982:P982"/>
    <mergeCell ref="R982:T983"/>
    <mergeCell ref="B984:H984"/>
    <mergeCell ref="I984:K984"/>
    <mergeCell ref="L984:P984"/>
    <mergeCell ref="R984:T984"/>
    <mergeCell ref="B978:H978"/>
    <mergeCell ref="I978:K978"/>
    <mergeCell ref="L978:P978"/>
    <mergeCell ref="R978:T979"/>
    <mergeCell ref="B980:H980"/>
    <mergeCell ref="I980:K980"/>
    <mergeCell ref="L980:P980"/>
    <mergeCell ref="R980:T981"/>
    <mergeCell ref="B974:H974"/>
    <mergeCell ref="I974:K974"/>
    <mergeCell ref="L974:P974"/>
    <mergeCell ref="R974:T975"/>
    <mergeCell ref="B976:H976"/>
    <mergeCell ref="I976:K976"/>
    <mergeCell ref="L976:P976"/>
    <mergeCell ref="R976:T977"/>
    <mergeCell ref="B971:H971"/>
    <mergeCell ref="I971:K971"/>
    <mergeCell ref="L971:P971"/>
    <mergeCell ref="R971:T972"/>
    <mergeCell ref="B973:H973"/>
    <mergeCell ref="I973:K973"/>
    <mergeCell ref="L973:P973"/>
    <mergeCell ref="R973:T973"/>
    <mergeCell ref="A965:U965"/>
    <mergeCell ref="A967:L967"/>
    <mergeCell ref="B969:H969"/>
    <mergeCell ref="I969:K969"/>
    <mergeCell ref="L969:P969"/>
    <mergeCell ref="R969:T970"/>
    <mergeCell ref="B959:H959"/>
    <mergeCell ref="I959:K959"/>
    <mergeCell ref="L959:P959"/>
    <mergeCell ref="R959:T959"/>
    <mergeCell ref="O961:S961"/>
    <mergeCell ref="A964:M964"/>
    <mergeCell ref="P964:V964"/>
    <mergeCell ref="B956:H956"/>
    <mergeCell ref="I956:K956"/>
    <mergeCell ref="L956:P956"/>
    <mergeCell ref="R956:T957"/>
    <mergeCell ref="B958:H958"/>
    <mergeCell ref="I958:K958"/>
    <mergeCell ref="L958:P958"/>
    <mergeCell ref="R958:T958"/>
    <mergeCell ref="B952:H952"/>
    <mergeCell ref="I952:K952"/>
    <mergeCell ref="L952:P952"/>
    <mergeCell ref="R952:T953"/>
    <mergeCell ref="B954:H954"/>
    <mergeCell ref="I954:K954"/>
    <mergeCell ref="L954:P954"/>
    <mergeCell ref="R954:T955"/>
    <mergeCell ref="B949:H949"/>
    <mergeCell ref="I949:K949"/>
    <mergeCell ref="L949:P949"/>
    <mergeCell ref="R949:T949"/>
    <mergeCell ref="B950:H950"/>
    <mergeCell ref="I950:K950"/>
    <mergeCell ref="L950:P950"/>
    <mergeCell ref="R950:T951"/>
    <mergeCell ref="B945:H945"/>
    <mergeCell ref="I945:K945"/>
    <mergeCell ref="L945:P945"/>
    <mergeCell ref="R945:T946"/>
    <mergeCell ref="B947:H947"/>
    <mergeCell ref="I947:K947"/>
    <mergeCell ref="L947:P947"/>
    <mergeCell ref="R947:T948"/>
    <mergeCell ref="B941:H941"/>
    <mergeCell ref="I941:K941"/>
    <mergeCell ref="L941:P941"/>
    <mergeCell ref="R941:T942"/>
    <mergeCell ref="B943:H943"/>
    <mergeCell ref="I943:K943"/>
    <mergeCell ref="L943:P943"/>
    <mergeCell ref="R943:T944"/>
    <mergeCell ref="B938:H938"/>
    <mergeCell ref="I938:K938"/>
    <mergeCell ref="L938:P938"/>
    <mergeCell ref="R938:T939"/>
    <mergeCell ref="B940:H940"/>
    <mergeCell ref="I940:K940"/>
    <mergeCell ref="L940:P940"/>
    <mergeCell ref="R940:T940"/>
    <mergeCell ref="B935:H935"/>
    <mergeCell ref="I935:K935"/>
    <mergeCell ref="L935:P935"/>
    <mergeCell ref="R935:T935"/>
    <mergeCell ref="B936:H936"/>
    <mergeCell ref="I936:K936"/>
    <mergeCell ref="L936:P936"/>
    <mergeCell ref="R936:T937"/>
    <mergeCell ref="B931:H931"/>
    <mergeCell ref="I931:K931"/>
    <mergeCell ref="L931:P931"/>
    <mergeCell ref="R931:T932"/>
    <mergeCell ref="B933:H933"/>
    <mergeCell ref="I933:K933"/>
    <mergeCell ref="L933:P933"/>
    <mergeCell ref="R933:T934"/>
    <mergeCell ref="B927:H927"/>
    <mergeCell ref="I927:K927"/>
    <mergeCell ref="L927:P927"/>
    <mergeCell ref="R927:T928"/>
    <mergeCell ref="B929:H929"/>
    <mergeCell ref="I929:K929"/>
    <mergeCell ref="L929:P929"/>
    <mergeCell ref="R929:T930"/>
    <mergeCell ref="B923:H923"/>
    <mergeCell ref="I923:K923"/>
    <mergeCell ref="L923:P923"/>
    <mergeCell ref="R923:T924"/>
    <mergeCell ref="B925:H925"/>
    <mergeCell ref="I925:K925"/>
    <mergeCell ref="L925:P925"/>
    <mergeCell ref="R925:T926"/>
    <mergeCell ref="B919:H919"/>
    <mergeCell ref="I919:K919"/>
    <mergeCell ref="L919:P919"/>
    <mergeCell ref="R919:T920"/>
    <mergeCell ref="B921:H921"/>
    <mergeCell ref="I921:K921"/>
    <mergeCell ref="L921:P921"/>
    <mergeCell ref="R921:T922"/>
    <mergeCell ref="B916:H916"/>
    <mergeCell ref="I916:K916"/>
    <mergeCell ref="L916:P916"/>
    <mergeCell ref="R916:T917"/>
    <mergeCell ref="B918:H918"/>
    <mergeCell ref="I918:K918"/>
    <mergeCell ref="L918:P918"/>
    <mergeCell ref="R918:T918"/>
    <mergeCell ref="O907:S907"/>
    <mergeCell ref="A910:M910"/>
    <mergeCell ref="P910:V910"/>
    <mergeCell ref="A911:U911"/>
    <mergeCell ref="A913:L913"/>
    <mergeCell ref="B915:H915"/>
    <mergeCell ref="I915:K915"/>
    <mergeCell ref="L915:P915"/>
    <mergeCell ref="R915:T915"/>
    <mergeCell ref="B904:H904"/>
    <mergeCell ref="I904:K904"/>
    <mergeCell ref="L904:P904"/>
    <mergeCell ref="R904:T904"/>
    <mergeCell ref="B905:H905"/>
    <mergeCell ref="I905:K905"/>
    <mergeCell ref="L905:P905"/>
    <mergeCell ref="R905:T905"/>
    <mergeCell ref="B901:H901"/>
    <mergeCell ref="I901:K901"/>
    <mergeCell ref="L901:P901"/>
    <mergeCell ref="R901:T901"/>
    <mergeCell ref="B902:H902"/>
    <mergeCell ref="I902:K902"/>
    <mergeCell ref="L902:P902"/>
    <mergeCell ref="R902:T903"/>
    <mergeCell ref="B899:H899"/>
    <mergeCell ref="I899:K899"/>
    <mergeCell ref="L899:P899"/>
    <mergeCell ref="R899:T899"/>
    <mergeCell ref="B900:H900"/>
    <mergeCell ref="I900:K900"/>
    <mergeCell ref="L900:P900"/>
    <mergeCell ref="R900:T900"/>
    <mergeCell ref="B897:H897"/>
    <mergeCell ref="I897:K897"/>
    <mergeCell ref="L897:P897"/>
    <mergeCell ref="R897:T897"/>
    <mergeCell ref="B898:H898"/>
    <mergeCell ref="I898:K898"/>
    <mergeCell ref="L898:P898"/>
    <mergeCell ref="R898:T898"/>
    <mergeCell ref="B895:H895"/>
    <mergeCell ref="I895:K895"/>
    <mergeCell ref="L895:P895"/>
    <mergeCell ref="R895:T895"/>
    <mergeCell ref="B896:H896"/>
    <mergeCell ref="I896:K896"/>
    <mergeCell ref="L896:P896"/>
    <mergeCell ref="R896:T896"/>
    <mergeCell ref="B891:H891"/>
    <mergeCell ref="I891:K891"/>
    <mergeCell ref="L891:P891"/>
    <mergeCell ref="R891:T892"/>
    <mergeCell ref="B893:H893"/>
    <mergeCell ref="I893:K893"/>
    <mergeCell ref="L893:P893"/>
    <mergeCell ref="R893:T894"/>
    <mergeCell ref="B887:H887"/>
    <mergeCell ref="I887:K887"/>
    <mergeCell ref="L887:P887"/>
    <mergeCell ref="R887:T888"/>
    <mergeCell ref="B889:H889"/>
    <mergeCell ref="I889:K889"/>
    <mergeCell ref="L889:P889"/>
    <mergeCell ref="R889:T890"/>
    <mergeCell ref="B883:H883"/>
    <mergeCell ref="I883:K883"/>
    <mergeCell ref="L883:P883"/>
    <mergeCell ref="R883:T884"/>
    <mergeCell ref="B885:H885"/>
    <mergeCell ref="I885:K885"/>
    <mergeCell ref="L885:P885"/>
    <mergeCell ref="R885:T886"/>
    <mergeCell ref="B879:H879"/>
    <mergeCell ref="I879:K879"/>
    <mergeCell ref="L879:P879"/>
    <mergeCell ref="R879:T880"/>
    <mergeCell ref="B881:H881"/>
    <mergeCell ref="I881:K881"/>
    <mergeCell ref="L881:P881"/>
    <mergeCell ref="R881:T882"/>
    <mergeCell ref="B875:H875"/>
    <mergeCell ref="I875:K875"/>
    <mergeCell ref="L875:P875"/>
    <mergeCell ref="R875:T876"/>
    <mergeCell ref="B877:H877"/>
    <mergeCell ref="I877:K877"/>
    <mergeCell ref="L877:P877"/>
    <mergeCell ref="R877:T878"/>
    <mergeCell ref="B871:H871"/>
    <mergeCell ref="I871:K871"/>
    <mergeCell ref="L871:P871"/>
    <mergeCell ref="R871:T872"/>
    <mergeCell ref="B873:H873"/>
    <mergeCell ref="I873:K873"/>
    <mergeCell ref="L873:P873"/>
    <mergeCell ref="R873:T874"/>
    <mergeCell ref="A865:U865"/>
    <mergeCell ref="A867:L867"/>
    <mergeCell ref="B869:H869"/>
    <mergeCell ref="I869:K869"/>
    <mergeCell ref="L869:P869"/>
    <mergeCell ref="R869:T870"/>
    <mergeCell ref="B858:H858"/>
    <mergeCell ref="I858:K858"/>
    <mergeCell ref="L858:P858"/>
    <mergeCell ref="R858:T859"/>
    <mergeCell ref="O861:S861"/>
    <mergeCell ref="A864:M864"/>
    <mergeCell ref="P864:V864"/>
    <mergeCell ref="B855:H855"/>
    <mergeCell ref="I855:K855"/>
    <mergeCell ref="L855:P855"/>
    <mergeCell ref="R855:T855"/>
    <mergeCell ref="B856:H856"/>
    <mergeCell ref="I856:K856"/>
    <mergeCell ref="L856:P856"/>
    <mergeCell ref="R856:T857"/>
    <mergeCell ref="B852:H852"/>
    <mergeCell ref="I852:K852"/>
    <mergeCell ref="L852:P852"/>
    <mergeCell ref="R852:T853"/>
    <mergeCell ref="B854:H854"/>
    <mergeCell ref="I854:K854"/>
    <mergeCell ref="L854:P854"/>
    <mergeCell ref="R854:T854"/>
    <mergeCell ref="B848:H848"/>
    <mergeCell ref="I848:K848"/>
    <mergeCell ref="L848:P848"/>
    <mergeCell ref="R848:T849"/>
    <mergeCell ref="B850:H850"/>
    <mergeCell ref="I850:K850"/>
    <mergeCell ref="L850:P850"/>
    <mergeCell ref="R850:T851"/>
    <mergeCell ref="B845:H845"/>
    <mergeCell ref="I845:K845"/>
    <mergeCell ref="L845:P845"/>
    <mergeCell ref="R845:T845"/>
    <mergeCell ref="B846:H846"/>
    <mergeCell ref="I846:K846"/>
    <mergeCell ref="L846:P846"/>
    <mergeCell ref="R846:T847"/>
    <mergeCell ref="B842:H842"/>
    <mergeCell ref="I842:K842"/>
    <mergeCell ref="L842:P842"/>
    <mergeCell ref="R842:T842"/>
    <mergeCell ref="B843:H843"/>
    <mergeCell ref="I843:K843"/>
    <mergeCell ref="L843:P843"/>
    <mergeCell ref="R843:T844"/>
    <mergeCell ref="B840:H840"/>
    <mergeCell ref="I840:K840"/>
    <mergeCell ref="L840:P840"/>
    <mergeCell ref="R840:T840"/>
    <mergeCell ref="B841:H841"/>
    <mergeCell ref="I841:K841"/>
    <mergeCell ref="L841:P841"/>
    <mergeCell ref="R841:T841"/>
    <mergeCell ref="B838:H838"/>
    <mergeCell ref="I838:K838"/>
    <mergeCell ref="L838:P838"/>
    <mergeCell ref="R838:T838"/>
    <mergeCell ref="B839:H839"/>
    <mergeCell ref="I839:K839"/>
    <mergeCell ref="L839:P839"/>
    <mergeCell ref="R839:T839"/>
    <mergeCell ref="B836:H836"/>
    <mergeCell ref="I836:K836"/>
    <mergeCell ref="L836:P836"/>
    <mergeCell ref="R836:T836"/>
    <mergeCell ref="B837:H837"/>
    <mergeCell ref="I837:K837"/>
    <mergeCell ref="L837:P837"/>
    <mergeCell ref="R837:T837"/>
    <mergeCell ref="B833:H833"/>
    <mergeCell ref="I833:K833"/>
    <mergeCell ref="L833:P833"/>
    <mergeCell ref="R833:T834"/>
    <mergeCell ref="B835:H835"/>
    <mergeCell ref="I835:K835"/>
    <mergeCell ref="L835:P835"/>
    <mergeCell ref="R835:T835"/>
    <mergeCell ref="B829:H829"/>
    <mergeCell ref="I829:K829"/>
    <mergeCell ref="L829:P829"/>
    <mergeCell ref="R829:T830"/>
    <mergeCell ref="B831:H831"/>
    <mergeCell ref="I831:K831"/>
    <mergeCell ref="L831:P831"/>
    <mergeCell ref="R831:T832"/>
    <mergeCell ref="B826:H826"/>
    <mergeCell ref="I826:K826"/>
    <mergeCell ref="L826:P826"/>
    <mergeCell ref="R826:T827"/>
    <mergeCell ref="B828:H828"/>
    <mergeCell ref="I828:K828"/>
    <mergeCell ref="L828:P828"/>
    <mergeCell ref="R828:T828"/>
    <mergeCell ref="A821:U821"/>
    <mergeCell ref="A823:L823"/>
    <mergeCell ref="B825:H825"/>
    <mergeCell ref="I825:K825"/>
    <mergeCell ref="L825:P825"/>
    <mergeCell ref="R825:T825"/>
    <mergeCell ref="B814:H814"/>
    <mergeCell ref="I814:K814"/>
    <mergeCell ref="L814:P814"/>
    <mergeCell ref="R814:T815"/>
    <mergeCell ref="O817:S817"/>
    <mergeCell ref="A820:M820"/>
    <mergeCell ref="P820:V820"/>
    <mergeCell ref="B809:H809"/>
    <mergeCell ref="I809:K809"/>
    <mergeCell ref="L809:P809"/>
    <mergeCell ref="R809:T809"/>
    <mergeCell ref="O811:S811"/>
    <mergeCell ref="A812:L812"/>
    <mergeCell ref="B805:H805"/>
    <mergeCell ref="I805:K805"/>
    <mergeCell ref="L805:P805"/>
    <mergeCell ref="R805:T806"/>
    <mergeCell ref="B807:H807"/>
    <mergeCell ref="I807:K807"/>
    <mergeCell ref="L807:P807"/>
    <mergeCell ref="R807:T808"/>
    <mergeCell ref="B802:H802"/>
    <mergeCell ref="I802:K802"/>
    <mergeCell ref="L802:P802"/>
    <mergeCell ref="R802:T802"/>
    <mergeCell ref="B803:H803"/>
    <mergeCell ref="I803:K803"/>
    <mergeCell ref="L803:P803"/>
    <mergeCell ref="R803:T804"/>
    <mergeCell ref="B800:H800"/>
    <mergeCell ref="I800:K800"/>
    <mergeCell ref="L800:P800"/>
    <mergeCell ref="R800:T800"/>
    <mergeCell ref="B801:H801"/>
    <mergeCell ref="I801:K801"/>
    <mergeCell ref="L801:P801"/>
    <mergeCell ref="R801:T801"/>
    <mergeCell ref="B797:H797"/>
    <mergeCell ref="I797:K797"/>
    <mergeCell ref="L797:P797"/>
    <mergeCell ref="R797:T798"/>
    <mergeCell ref="B799:H799"/>
    <mergeCell ref="I799:K799"/>
    <mergeCell ref="L799:P799"/>
    <mergeCell ref="R799:T799"/>
    <mergeCell ref="B795:H795"/>
    <mergeCell ref="I795:K795"/>
    <mergeCell ref="L795:P795"/>
    <mergeCell ref="R795:T795"/>
    <mergeCell ref="B796:H796"/>
    <mergeCell ref="I796:K796"/>
    <mergeCell ref="L796:P796"/>
    <mergeCell ref="R796:T796"/>
    <mergeCell ref="B791:H791"/>
    <mergeCell ref="I791:K791"/>
    <mergeCell ref="L791:P791"/>
    <mergeCell ref="R791:T792"/>
    <mergeCell ref="B793:H793"/>
    <mergeCell ref="I793:K793"/>
    <mergeCell ref="L793:P793"/>
    <mergeCell ref="R793:T794"/>
    <mergeCell ref="B786:H786"/>
    <mergeCell ref="I786:K786"/>
    <mergeCell ref="L786:P786"/>
    <mergeCell ref="R786:T788"/>
    <mergeCell ref="B789:H789"/>
    <mergeCell ref="I789:K789"/>
    <mergeCell ref="L789:P789"/>
    <mergeCell ref="R789:T790"/>
    <mergeCell ref="O781:S781"/>
    <mergeCell ref="A782:L782"/>
    <mergeCell ref="B784:H784"/>
    <mergeCell ref="I784:K784"/>
    <mergeCell ref="L784:P784"/>
    <mergeCell ref="R784:T785"/>
    <mergeCell ref="B777:H777"/>
    <mergeCell ref="I777:K777"/>
    <mergeCell ref="L777:P777"/>
    <mergeCell ref="R777:T777"/>
    <mergeCell ref="B778:H778"/>
    <mergeCell ref="I778:K778"/>
    <mergeCell ref="L778:P778"/>
    <mergeCell ref="R778:T779"/>
    <mergeCell ref="B775:H775"/>
    <mergeCell ref="I775:K775"/>
    <mergeCell ref="L775:P775"/>
    <mergeCell ref="R775:T775"/>
    <mergeCell ref="B776:H776"/>
    <mergeCell ref="I776:K776"/>
    <mergeCell ref="L776:P776"/>
    <mergeCell ref="R776:T776"/>
    <mergeCell ref="O766:S766"/>
    <mergeCell ref="A769:M769"/>
    <mergeCell ref="P769:V769"/>
    <mergeCell ref="A770:U770"/>
    <mergeCell ref="A772:L772"/>
    <mergeCell ref="B774:H774"/>
    <mergeCell ref="I774:K774"/>
    <mergeCell ref="L774:P774"/>
    <mergeCell ref="R774:T774"/>
    <mergeCell ref="B763:H763"/>
    <mergeCell ref="I763:K763"/>
    <mergeCell ref="L763:P763"/>
    <mergeCell ref="R763:T763"/>
    <mergeCell ref="B764:H764"/>
    <mergeCell ref="I764:K764"/>
    <mergeCell ref="L764:P764"/>
    <mergeCell ref="R764:T764"/>
    <mergeCell ref="B760:H760"/>
    <mergeCell ref="I760:K760"/>
    <mergeCell ref="L760:P760"/>
    <mergeCell ref="R760:T760"/>
    <mergeCell ref="B761:H761"/>
    <mergeCell ref="I761:K761"/>
    <mergeCell ref="L761:P761"/>
    <mergeCell ref="R761:T762"/>
    <mergeCell ref="B756:H756"/>
    <mergeCell ref="I756:K756"/>
    <mergeCell ref="L756:P756"/>
    <mergeCell ref="R756:T757"/>
    <mergeCell ref="B758:H758"/>
    <mergeCell ref="I758:K758"/>
    <mergeCell ref="L758:P758"/>
    <mergeCell ref="R758:T759"/>
    <mergeCell ref="B751:H751"/>
    <mergeCell ref="I751:K751"/>
    <mergeCell ref="L751:P751"/>
    <mergeCell ref="R751:T751"/>
    <mergeCell ref="O753:S753"/>
    <mergeCell ref="A754:L754"/>
    <mergeCell ref="B748:H748"/>
    <mergeCell ref="I748:K748"/>
    <mergeCell ref="L748:P748"/>
    <mergeCell ref="R748:T748"/>
    <mergeCell ref="B749:H749"/>
    <mergeCell ref="I749:K749"/>
    <mergeCell ref="L749:P749"/>
    <mergeCell ref="R749:T750"/>
    <mergeCell ref="B743:H743"/>
    <mergeCell ref="I743:K743"/>
    <mergeCell ref="L743:P743"/>
    <mergeCell ref="R743:T743"/>
    <mergeCell ref="O745:S745"/>
    <mergeCell ref="A746:L746"/>
    <mergeCell ref="B740:H740"/>
    <mergeCell ref="I740:K740"/>
    <mergeCell ref="L740:P740"/>
    <mergeCell ref="R740:T741"/>
    <mergeCell ref="B742:H742"/>
    <mergeCell ref="I742:K742"/>
    <mergeCell ref="L742:P742"/>
    <mergeCell ref="R742:T742"/>
    <mergeCell ref="B738:H738"/>
    <mergeCell ref="I738:K738"/>
    <mergeCell ref="L738:P738"/>
    <mergeCell ref="R738:T738"/>
    <mergeCell ref="B739:H739"/>
    <mergeCell ref="I739:K739"/>
    <mergeCell ref="L739:P739"/>
    <mergeCell ref="R739:T739"/>
    <mergeCell ref="B736:H736"/>
    <mergeCell ref="I736:K736"/>
    <mergeCell ref="L736:P736"/>
    <mergeCell ref="R736:T736"/>
    <mergeCell ref="B737:H737"/>
    <mergeCell ref="I737:K737"/>
    <mergeCell ref="L737:P737"/>
    <mergeCell ref="R737:T737"/>
    <mergeCell ref="B734:H734"/>
    <mergeCell ref="I734:K734"/>
    <mergeCell ref="L734:P734"/>
    <mergeCell ref="R734:T734"/>
    <mergeCell ref="B735:H735"/>
    <mergeCell ref="I735:K735"/>
    <mergeCell ref="L735:P735"/>
    <mergeCell ref="R735:T735"/>
    <mergeCell ref="B729:H729"/>
    <mergeCell ref="I729:K729"/>
    <mergeCell ref="L729:P729"/>
    <mergeCell ref="R729:T729"/>
    <mergeCell ref="O731:S731"/>
    <mergeCell ref="A732:L732"/>
    <mergeCell ref="B727:H727"/>
    <mergeCell ref="I727:K727"/>
    <mergeCell ref="L727:P727"/>
    <mergeCell ref="R727:T727"/>
    <mergeCell ref="B728:H728"/>
    <mergeCell ref="I728:K728"/>
    <mergeCell ref="L728:P728"/>
    <mergeCell ref="R728:T728"/>
    <mergeCell ref="B725:H725"/>
    <mergeCell ref="I725:K725"/>
    <mergeCell ref="L725:P725"/>
    <mergeCell ref="R725:T725"/>
    <mergeCell ref="B726:H726"/>
    <mergeCell ref="I726:K726"/>
    <mergeCell ref="L726:P726"/>
    <mergeCell ref="R726:T726"/>
    <mergeCell ref="B723:H723"/>
    <mergeCell ref="I723:K723"/>
    <mergeCell ref="L723:P723"/>
    <mergeCell ref="R723:T723"/>
    <mergeCell ref="B724:H724"/>
    <mergeCell ref="I724:K724"/>
    <mergeCell ref="L724:P724"/>
    <mergeCell ref="R724:T724"/>
    <mergeCell ref="B721:H721"/>
    <mergeCell ref="I721:K721"/>
    <mergeCell ref="L721:P721"/>
    <mergeCell ref="R721:T721"/>
    <mergeCell ref="B722:H722"/>
    <mergeCell ref="I722:K722"/>
    <mergeCell ref="L722:P722"/>
    <mergeCell ref="R722:T722"/>
    <mergeCell ref="B718:H718"/>
    <mergeCell ref="I718:K718"/>
    <mergeCell ref="L718:P718"/>
    <mergeCell ref="R718:T719"/>
    <mergeCell ref="B720:H720"/>
    <mergeCell ref="I720:K720"/>
    <mergeCell ref="L720:P720"/>
    <mergeCell ref="R720:T720"/>
    <mergeCell ref="B714:H714"/>
    <mergeCell ref="I714:K714"/>
    <mergeCell ref="L714:P714"/>
    <mergeCell ref="R714:T715"/>
    <mergeCell ref="B716:H716"/>
    <mergeCell ref="I716:K716"/>
    <mergeCell ref="L716:P716"/>
    <mergeCell ref="R716:T717"/>
    <mergeCell ref="A708:U708"/>
    <mergeCell ref="A710:L710"/>
    <mergeCell ref="B712:H712"/>
    <mergeCell ref="I712:K712"/>
    <mergeCell ref="L712:P712"/>
    <mergeCell ref="R712:T713"/>
    <mergeCell ref="B704:H704"/>
    <mergeCell ref="I704:K704"/>
    <mergeCell ref="L704:P704"/>
    <mergeCell ref="R704:T704"/>
    <mergeCell ref="A707:M707"/>
    <mergeCell ref="P707:V707"/>
    <mergeCell ref="B701:H701"/>
    <mergeCell ref="I701:K701"/>
    <mergeCell ref="L701:P701"/>
    <mergeCell ref="R701:T701"/>
    <mergeCell ref="B702:H702"/>
    <mergeCell ref="I702:K702"/>
    <mergeCell ref="L702:P702"/>
    <mergeCell ref="R702:T703"/>
    <mergeCell ref="B698:H698"/>
    <mergeCell ref="I698:K698"/>
    <mergeCell ref="L698:P698"/>
    <mergeCell ref="R698:T698"/>
    <mergeCell ref="B699:H699"/>
    <mergeCell ref="I699:K699"/>
    <mergeCell ref="L699:P699"/>
    <mergeCell ref="R699:T700"/>
    <mergeCell ref="B694:H694"/>
    <mergeCell ref="I694:K694"/>
    <mergeCell ref="L694:P694"/>
    <mergeCell ref="R694:T695"/>
    <mergeCell ref="B696:H696"/>
    <mergeCell ref="I696:K696"/>
    <mergeCell ref="L696:P696"/>
    <mergeCell ref="R696:T697"/>
    <mergeCell ref="B691:H691"/>
    <mergeCell ref="I691:K691"/>
    <mergeCell ref="L691:P691"/>
    <mergeCell ref="R691:T691"/>
    <mergeCell ref="B692:H692"/>
    <mergeCell ref="I692:K692"/>
    <mergeCell ref="L692:P692"/>
    <mergeCell ref="R692:T693"/>
    <mergeCell ref="B688:H688"/>
    <mergeCell ref="I688:K688"/>
    <mergeCell ref="L688:P688"/>
    <mergeCell ref="R688:T688"/>
    <mergeCell ref="B689:H689"/>
    <mergeCell ref="I689:K689"/>
    <mergeCell ref="L689:P689"/>
    <mergeCell ref="R689:T690"/>
    <mergeCell ref="B685:H685"/>
    <mergeCell ref="I685:K685"/>
    <mergeCell ref="L685:P685"/>
    <mergeCell ref="R685:T686"/>
    <mergeCell ref="B687:H687"/>
    <mergeCell ref="I687:K687"/>
    <mergeCell ref="L687:P687"/>
    <mergeCell ref="R687:T687"/>
    <mergeCell ref="B681:H681"/>
    <mergeCell ref="I681:K681"/>
    <mergeCell ref="L681:P681"/>
    <mergeCell ref="R681:T682"/>
    <mergeCell ref="B683:H683"/>
    <mergeCell ref="I683:K683"/>
    <mergeCell ref="L683:P683"/>
    <mergeCell ref="R683:T684"/>
    <mergeCell ref="B679:H679"/>
    <mergeCell ref="I679:K679"/>
    <mergeCell ref="L679:P679"/>
    <mergeCell ref="R679:T679"/>
    <mergeCell ref="B680:H680"/>
    <mergeCell ref="I680:K680"/>
    <mergeCell ref="L680:P680"/>
    <mergeCell ref="R680:T680"/>
    <mergeCell ref="B677:H677"/>
    <mergeCell ref="I677:K677"/>
    <mergeCell ref="L677:P677"/>
    <mergeCell ref="R677:T677"/>
    <mergeCell ref="B678:H678"/>
    <mergeCell ref="I678:K678"/>
    <mergeCell ref="L678:P678"/>
    <mergeCell ref="R678:T678"/>
    <mergeCell ref="B674:H674"/>
    <mergeCell ref="I674:K674"/>
    <mergeCell ref="L674:P674"/>
    <mergeCell ref="R674:T675"/>
    <mergeCell ref="B676:H676"/>
    <mergeCell ref="I676:K676"/>
    <mergeCell ref="L676:P676"/>
    <mergeCell ref="R676:T676"/>
    <mergeCell ref="B672:H672"/>
    <mergeCell ref="I672:K672"/>
    <mergeCell ref="L672:P672"/>
    <mergeCell ref="R672:T672"/>
    <mergeCell ref="B673:H673"/>
    <mergeCell ref="I673:K673"/>
    <mergeCell ref="L673:P673"/>
    <mergeCell ref="R673:T673"/>
    <mergeCell ref="B668:H668"/>
    <mergeCell ref="I668:K668"/>
    <mergeCell ref="L668:P668"/>
    <mergeCell ref="R668:T669"/>
    <mergeCell ref="B670:H670"/>
    <mergeCell ref="I670:K670"/>
    <mergeCell ref="L670:P670"/>
    <mergeCell ref="R670:T671"/>
    <mergeCell ref="B666:H666"/>
    <mergeCell ref="I666:K666"/>
    <mergeCell ref="L666:P666"/>
    <mergeCell ref="R666:T666"/>
    <mergeCell ref="B667:H667"/>
    <mergeCell ref="I667:K667"/>
    <mergeCell ref="L667:P667"/>
    <mergeCell ref="R667:T667"/>
    <mergeCell ref="B662:H662"/>
    <mergeCell ref="I662:K662"/>
    <mergeCell ref="L662:P662"/>
    <mergeCell ref="R662:T663"/>
    <mergeCell ref="B664:H664"/>
    <mergeCell ref="I664:K664"/>
    <mergeCell ref="L664:P664"/>
    <mergeCell ref="R664:T665"/>
    <mergeCell ref="B658:H658"/>
    <mergeCell ref="I658:K658"/>
    <mergeCell ref="L658:P658"/>
    <mergeCell ref="R658:T659"/>
    <mergeCell ref="B660:H660"/>
    <mergeCell ref="I660:K660"/>
    <mergeCell ref="L660:P660"/>
    <mergeCell ref="R660:T661"/>
    <mergeCell ref="B654:H654"/>
    <mergeCell ref="I654:K654"/>
    <mergeCell ref="L654:P654"/>
    <mergeCell ref="R654:T655"/>
    <mergeCell ref="B656:H656"/>
    <mergeCell ref="I656:K656"/>
    <mergeCell ref="L656:P656"/>
    <mergeCell ref="R656:T657"/>
    <mergeCell ref="B650:H650"/>
    <mergeCell ref="I650:K650"/>
    <mergeCell ref="L650:P650"/>
    <mergeCell ref="R650:T651"/>
    <mergeCell ref="B652:H652"/>
    <mergeCell ref="I652:K652"/>
    <mergeCell ref="L652:P652"/>
    <mergeCell ref="R652:T653"/>
    <mergeCell ref="O640:S640"/>
    <mergeCell ref="A643:M643"/>
    <mergeCell ref="P643:V643"/>
    <mergeCell ref="A644:U644"/>
    <mergeCell ref="A646:L646"/>
    <mergeCell ref="B648:H648"/>
    <mergeCell ref="I648:K648"/>
    <mergeCell ref="L648:P648"/>
    <mergeCell ref="R648:T649"/>
    <mergeCell ref="B637:H637"/>
    <mergeCell ref="I637:K637"/>
    <mergeCell ref="L637:P637"/>
    <mergeCell ref="R637:T637"/>
    <mergeCell ref="B638:H638"/>
    <mergeCell ref="I638:K638"/>
    <mergeCell ref="L638:P638"/>
    <mergeCell ref="R638:T638"/>
    <mergeCell ref="B634:H634"/>
    <mergeCell ref="I634:K634"/>
    <mergeCell ref="L634:P634"/>
    <mergeCell ref="R634:T635"/>
    <mergeCell ref="B636:H636"/>
    <mergeCell ref="I636:K636"/>
    <mergeCell ref="L636:P636"/>
    <mergeCell ref="R636:T636"/>
    <mergeCell ref="B632:H632"/>
    <mergeCell ref="I632:K632"/>
    <mergeCell ref="L632:P632"/>
    <mergeCell ref="R632:T632"/>
    <mergeCell ref="B633:H633"/>
    <mergeCell ref="I633:K633"/>
    <mergeCell ref="L633:P633"/>
    <mergeCell ref="R633:T633"/>
    <mergeCell ref="B628:H628"/>
    <mergeCell ref="I628:K628"/>
    <mergeCell ref="L628:P628"/>
    <mergeCell ref="R628:T629"/>
    <mergeCell ref="B630:H630"/>
    <mergeCell ref="I630:K630"/>
    <mergeCell ref="L630:P630"/>
    <mergeCell ref="R630:T631"/>
    <mergeCell ref="B625:H625"/>
    <mergeCell ref="I625:K625"/>
    <mergeCell ref="L625:P625"/>
    <mergeCell ref="R625:T626"/>
    <mergeCell ref="B627:H627"/>
    <mergeCell ref="I627:K627"/>
    <mergeCell ref="L627:P627"/>
    <mergeCell ref="R627:T627"/>
    <mergeCell ref="B622:H622"/>
    <mergeCell ref="I622:K622"/>
    <mergeCell ref="L622:P622"/>
    <mergeCell ref="R622:T623"/>
    <mergeCell ref="B624:H624"/>
    <mergeCell ref="I624:K624"/>
    <mergeCell ref="L624:P624"/>
    <mergeCell ref="R624:T624"/>
    <mergeCell ref="B620:H620"/>
    <mergeCell ref="I620:K620"/>
    <mergeCell ref="L620:P620"/>
    <mergeCell ref="R620:T620"/>
    <mergeCell ref="B621:H621"/>
    <mergeCell ref="I621:K621"/>
    <mergeCell ref="L621:P621"/>
    <mergeCell ref="R621:T621"/>
    <mergeCell ref="B618:H618"/>
    <mergeCell ref="I618:K618"/>
    <mergeCell ref="L618:P618"/>
    <mergeCell ref="R618:T618"/>
    <mergeCell ref="B619:H619"/>
    <mergeCell ref="I619:K619"/>
    <mergeCell ref="L619:P619"/>
    <mergeCell ref="R619:T619"/>
    <mergeCell ref="B614:H614"/>
    <mergeCell ref="I614:K614"/>
    <mergeCell ref="L614:P614"/>
    <mergeCell ref="R614:T615"/>
    <mergeCell ref="B616:H616"/>
    <mergeCell ref="I616:K616"/>
    <mergeCell ref="L616:P616"/>
    <mergeCell ref="R616:T617"/>
    <mergeCell ref="B610:H610"/>
    <mergeCell ref="I610:K610"/>
    <mergeCell ref="L610:P610"/>
    <mergeCell ref="R610:T611"/>
    <mergeCell ref="B612:H612"/>
    <mergeCell ref="I612:K612"/>
    <mergeCell ref="L612:P612"/>
    <mergeCell ref="R612:T613"/>
    <mergeCell ref="B607:H607"/>
    <mergeCell ref="I607:K607"/>
    <mergeCell ref="L607:P607"/>
    <mergeCell ref="R607:T608"/>
    <mergeCell ref="B609:H609"/>
    <mergeCell ref="I609:K609"/>
    <mergeCell ref="L609:P609"/>
    <mergeCell ref="R609:T609"/>
    <mergeCell ref="B604:H604"/>
    <mergeCell ref="I604:K604"/>
    <mergeCell ref="L604:P604"/>
    <mergeCell ref="R604:T604"/>
    <mergeCell ref="B605:H605"/>
    <mergeCell ref="I605:K605"/>
    <mergeCell ref="L605:P605"/>
    <mergeCell ref="R605:T606"/>
    <mergeCell ref="B600:H600"/>
    <mergeCell ref="I600:K600"/>
    <mergeCell ref="L600:P600"/>
    <mergeCell ref="R600:T601"/>
    <mergeCell ref="B602:H602"/>
    <mergeCell ref="I602:K602"/>
    <mergeCell ref="L602:P602"/>
    <mergeCell ref="R602:T603"/>
    <mergeCell ref="B597:H597"/>
    <mergeCell ref="I597:K597"/>
    <mergeCell ref="L597:P597"/>
    <mergeCell ref="R597:T598"/>
    <mergeCell ref="B599:H599"/>
    <mergeCell ref="I599:K599"/>
    <mergeCell ref="L599:P599"/>
    <mergeCell ref="R599:T599"/>
    <mergeCell ref="A592:U592"/>
    <mergeCell ref="A594:L594"/>
    <mergeCell ref="B596:H596"/>
    <mergeCell ref="I596:K596"/>
    <mergeCell ref="L596:P596"/>
    <mergeCell ref="R596:T596"/>
    <mergeCell ref="B586:H586"/>
    <mergeCell ref="I586:K586"/>
    <mergeCell ref="L586:P586"/>
    <mergeCell ref="R586:T586"/>
    <mergeCell ref="O588:S588"/>
    <mergeCell ref="A591:M591"/>
    <mergeCell ref="P591:V591"/>
    <mergeCell ref="B582:H582"/>
    <mergeCell ref="I582:K582"/>
    <mergeCell ref="L582:P582"/>
    <mergeCell ref="R582:T583"/>
    <mergeCell ref="B584:H584"/>
    <mergeCell ref="I584:K585"/>
    <mergeCell ref="L584:P584"/>
    <mergeCell ref="R584:T584"/>
    <mergeCell ref="B578:H578"/>
    <mergeCell ref="I578:K578"/>
    <mergeCell ref="L578:P578"/>
    <mergeCell ref="R578:T579"/>
    <mergeCell ref="B580:H580"/>
    <mergeCell ref="I580:K580"/>
    <mergeCell ref="L580:P580"/>
    <mergeCell ref="R580:T581"/>
    <mergeCell ref="B574:H574"/>
    <mergeCell ref="I574:K574"/>
    <mergeCell ref="L574:P574"/>
    <mergeCell ref="R574:T575"/>
    <mergeCell ref="B576:H576"/>
    <mergeCell ref="I576:K576"/>
    <mergeCell ref="L576:P576"/>
    <mergeCell ref="R576:T577"/>
    <mergeCell ref="B570:H570"/>
    <mergeCell ref="I570:K570"/>
    <mergeCell ref="L570:P570"/>
    <mergeCell ref="R570:T571"/>
    <mergeCell ref="B572:H572"/>
    <mergeCell ref="I572:K572"/>
    <mergeCell ref="L572:P572"/>
    <mergeCell ref="R572:T573"/>
    <mergeCell ref="B566:H566"/>
    <mergeCell ref="I566:K566"/>
    <mergeCell ref="L566:P566"/>
    <mergeCell ref="R566:T567"/>
    <mergeCell ref="B568:H568"/>
    <mergeCell ref="I568:K568"/>
    <mergeCell ref="L568:P568"/>
    <mergeCell ref="R568:T569"/>
    <mergeCell ref="B561:H561"/>
    <mergeCell ref="I561:K561"/>
    <mergeCell ref="L561:P561"/>
    <mergeCell ref="R561:T561"/>
    <mergeCell ref="O563:S563"/>
    <mergeCell ref="A564:L564"/>
    <mergeCell ref="O557:S557"/>
    <mergeCell ref="A558:L558"/>
    <mergeCell ref="B560:H560"/>
    <mergeCell ref="I560:K560"/>
    <mergeCell ref="L560:P560"/>
    <mergeCell ref="R560:T560"/>
    <mergeCell ref="O546:S546"/>
    <mergeCell ref="A549:M549"/>
    <mergeCell ref="P549:V549"/>
    <mergeCell ref="A550:U550"/>
    <mergeCell ref="A552:L552"/>
    <mergeCell ref="B554:H554"/>
    <mergeCell ref="I554:K554"/>
    <mergeCell ref="L554:P554"/>
    <mergeCell ref="R554:T555"/>
    <mergeCell ref="B541:H541"/>
    <mergeCell ref="I541:K541"/>
    <mergeCell ref="L541:P541"/>
    <mergeCell ref="R541:T542"/>
    <mergeCell ref="B543:H543"/>
    <mergeCell ref="I543:K544"/>
    <mergeCell ref="L543:P543"/>
    <mergeCell ref="R543:T544"/>
    <mergeCell ref="B537:H537"/>
    <mergeCell ref="I537:K537"/>
    <mergeCell ref="L537:P537"/>
    <mergeCell ref="R537:T538"/>
    <mergeCell ref="B539:H539"/>
    <mergeCell ref="I539:K539"/>
    <mergeCell ref="L539:P539"/>
    <mergeCell ref="R539:T540"/>
    <mergeCell ref="B533:H533"/>
    <mergeCell ref="I533:K534"/>
    <mergeCell ref="L533:P533"/>
    <mergeCell ref="R533:T534"/>
    <mergeCell ref="B535:H535"/>
    <mergeCell ref="I535:K535"/>
    <mergeCell ref="L535:P535"/>
    <mergeCell ref="R535:T536"/>
    <mergeCell ref="B527:H527"/>
    <mergeCell ref="I527:K527"/>
    <mergeCell ref="L527:P527"/>
    <mergeCell ref="R527:T528"/>
    <mergeCell ref="O530:S530"/>
    <mergeCell ref="A531:L531"/>
    <mergeCell ref="B525:H525"/>
    <mergeCell ref="I525:K525"/>
    <mergeCell ref="L525:P525"/>
    <mergeCell ref="R525:T525"/>
    <mergeCell ref="B526:H526"/>
    <mergeCell ref="I526:K526"/>
    <mergeCell ref="L526:P526"/>
    <mergeCell ref="R526:T526"/>
    <mergeCell ref="B523:H523"/>
    <mergeCell ref="I523:K523"/>
    <mergeCell ref="L523:P523"/>
    <mergeCell ref="R523:T523"/>
    <mergeCell ref="B524:H524"/>
    <mergeCell ref="I524:K524"/>
    <mergeCell ref="L524:P524"/>
    <mergeCell ref="R524:T524"/>
    <mergeCell ref="B521:H521"/>
    <mergeCell ref="I521:K521"/>
    <mergeCell ref="L521:P521"/>
    <mergeCell ref="R521:T521"/>
    <mergeCell ref="B522:H522"/>
    <mergeCell ref="I522:K522"/>
    <mergeCell ref="L522:P522"/>
    <mergeCell ref="R522:T522"/>
    <mergeCell ref="B519:H519"/>
    <mergeCell ref="I519:K519"/>
    <mergeCell ref="L519:P519"/>
    <mergeCell ref="R519:T519"/>
    <mergeCell ref="B520:H520"/>
    <mergeCell ref="I520:K520"/>
    <mergeCell ref="L520:P520"/>
    <mergeCell ref="R520:T520"/>
    <mergeCell ref="B513:H513"/>
    <mergeCell ref="I513:K513"/>
    <mergeCell ref="L513:P513"/>
    <mergeCell ref="R513:T514"/>
    <mergeCell ref="O516:S516"/>
    <mergeCell ref="A517:L517"/>
    <mergeCell ref="B511:H511"/>
    <mergeCell ref="I511:K511"/>
    <mergeCell ref="L511:P511"/>
    <mergeCell ref="R511:T511"/>
    <mergeCell ref="B512:H512"/>
    <mergeCell ref="I512:K512"/>
    <mergeCell ref="L512:P512"/>
    <mergeCell ref="R512:T512"/>
    <mergeCell ref="B507:H507"/>
    <mergeCell ref="I507:K507"/>
    <mergeCell ref="L507:P507"/>
    <mergeCell ref="R507:T508"/>
    <mergeCell ref="B509:H509"/>
    <mergeCell ref="I509:K509"/>
    <mergeCell ref="L509:P509"/>
    <mergeCell ref="R509:T510"/>
    <mergeCell ref="B503:H503"/>
    <mergeCell ref="I503:K503"/>
    <mergeCell ref="L503:P503"/>
    <mergeCell ref="R503:T504"/>
    <mergeCell ref="B505:H505"/>
    <mergeCell ref="I505:K505"/>
    <mergeCell ref="L505:P505"/>
    <mergeCell ref="R505:T506"/>
    <mergeCell ref="B499:H499"/>
    <mergeCell ref="I499:K499"/>
    <mergeCell ref="L499:P499"/>
    <mergeCell ref="R499:T500"/>
    <mergeCell ref="B501:H501"/>
    <mergeCell ref="I501:K501"/>
    <mergeCell ref="L501:P501"/>
    <mergeCell ref="R501:T502"/>
    <mergeCell ref="B495:H495"/>
    <mergeCell ref="I495:K495"/>
    <mergeCell ref="L495:P495"/>
    <mergeCell ref="R495:T496"/>
    <mergeCell ref="B497:H497"/>
    <mergeCell ref="I497:K497"/>
    <mergeCell ref="L497:P497"/>
    <mergeCell ref="R497:T498"/>
    <mergeCell ref="B492:H492"/>
    <mergeCell ref="I492:K492"/>
    <mergeCell ref="L492:P492"/>
    <mergeCell ref="R492:T493"/>
    <mergeCell ref="B494:H494"/>
    <mergeCell ref="I494:K494"/>
    <mergeCell ref="L494:P494"/>
    <mergeCell ref="R494:T494"/>
    <mergeCell ref="A486:U486"/>
    <mergeCell ref="A488:L488"/>
    <mergeCell ref="B490:H490"/>
    <mergeCell ref="I490:K490"/>
    <mergeCell ref="L490:P490"/>
    <mergeCell ref="R490:T491"/>
    <mergeCell ref="B480:H480"/>
    <mergeCell ref="I480:K480"/>
    <mergeCell ref="L480:P480"/>
    <mergeCell ref="R480:T480"/>
    <mergeCell ref="O482:S482"/>
    <mergeCell ref="A485:M485"/>
    <mergeCell ref="P485:V485"/>
    <mergeCell ref="B477:H477"/>
    <mergeCell ref="I477:K477"/>
    <mergeCell ref="L477:P477"/>
    <mergeCell ref="R477:T478"/>
    <mergeCell ref="B479:H479"/>
    <mergeCell ref="I479:K479"/>
    <mergeCell ref="L479:P479"/>
    <mergeCell ref="R479:T479"/>
    <mergeCell ref="B474:H474"/>
    <mergeCell ref="I474:K474"/>
    <mergeCell ref="L474:P474"/>
    <mergeCell ref="R474:T474"/>
    <mergeCell ref="B475:H475"/>
    <mergeCell ref="I475:K475"/>
    <mergeCell ref="L475:P475"/>
    <mergeCell ref="R475:T476"/>
    <mergeCell ref="B470:H470"/>
    <mergeCell ref="I470:K470"/>
    <mergeCell ref="L470:P470"/>
    <mergeCell ref="R470:T471"/>
    <mergeCell ref="B472:H472"/>
    <mergeCell ref="I472:K472"/>
    <mergeCell ref="L472:P472"/>
    <mergeCell ref="R472:T473"/>
    <mergeCell ref="B466:H466"/>
    <mergeCell ref="I466:K466"/>
    <mergeCell ref="L466:P466"/>
    <mergeCell ref="R466:T467"/>
    <mergeCell ref="B468:H468"/>
    <mergeCell ref="I468:K468"/>
    <mergeCell ref="L468:P468"/>
    <mergeCell ref="R468:T469"/>
    <mergeCell ref="O462:S462"/>
    <mergeCell ref="A463:L463"/>
    <mergeCell ref="B465:H465"/>
    <mergeCell ref="I465:K465"/>
    <mergeCell ref="L465:P465"/>
    <mergeCell ref="R465:T465"/>
    <mergeCell ref="B459:H459"/>
    <mergeCell ref="I459:K459"/>
    <mergeCell ref="L459:P459"/>
    <mergeCell ref="R459:T459"/>
    <mergeCell ref="B460:H460"/>
    <mergeCell ref="I460:K460"/>
    <mergeCell ref="L460:P460"/>
    <mergeCell ref="R460:T460"/>
    <mergeCell ref="B457:H457"/>
    <mergeCell ref="I457:K457"/>
    <mergeCell ref="L457:P457"/>
    <mergeCell ref="R457:T457"/>
    <mergeCell ref="B458:H458"/>
    <mergeCell ref="I458:K458"/>
    <mergeCell ref="L458:P458"/>
    <mergeCell ref="R458:T458"/>
    <mergeCell ref="B455:H455"/>
    <mergeCell ref="I455:K455"/>
    <mergeCell ref="L455:P455"/>
    <mergeCell ref="R455:T455"/>
    <mergeCell ref="B456:H456"/>
    <mergeCell ref="I456:K456"/>
    <mergeCell ref="L456:P456"/>
    <mergeCell ref="R456:T456"/>
    <mergeCell ref="B453:H453"/>
    <mergeCell ref="I453:K453"/>
    <mergeCell ref="L453:P453"/>
    <mergeCell ref="R453:T453"/>
    <mergeCell ref="B454:H454"/>
    <mergeCell ref="I454:K454"/>
    <mergeCell ref="L454:P454"/>
    <mergeCell ref="R454:T454"/>
    <mergeCell ref="B451:H451"/>
    <mergeCell ref="I451:K451"/>
    <mergeCell ref="L451:P451"/>
    <mergeCell ref="R451:T451"/>
    <mergeCell ref="B452:H452"/>
    <mergeCell ref="I452:K452"/>
    <mergeCell ref="L452:P452"/>
    <mergeCell ref="R452:T452"/>
    <mergeCell ref="B449:H449"/>
    <mergeCell ref="I449:K449"/>
    <mergeCell ref="L449:P449"/>
    <mergeCell ref="R449:T449"/>
    <mergeCell ref="B450:H450"/>
    <mergeCell ref="I450:K450"/>
    <mergeCell ref="L450:P450"/>
    <mergeCell ref="R450:T450"/>
    <mergeCell ref="B447:H447"/>
    <mergeCell ref="I447:K447"/>
    <mergeCell ref="L447:P447"/>
    <mergeCell ref="R447:T447"/>
    <mergeCell ref="B448:H448"/>
    <mergeCell ref="I448:K448"/>
    <mergeCell ref="L448:P448"/>
    <mergeCell ref="R448:T448"/>
    <mergeCell ref="B445:H445"/>
    <mergeCell ref="I445:K445"/>
    <mergeCell ref="L445:P445"/>
    <mergeCell ref="R445:T445"/>
    <mergeCell ref="B446:H446"/>
    <mergeCell ref="I446:K446"/>
    <mergeCell ref="L446:P446"/>
    <mergeCell ref="R446:T446"/>
    <mergeCell ref="B443:H443"/>
    <mergeCell ref="I443:K443"/>
    <mergeCell ref="L443:P443"/>
    <mergeCell ref="R443:T443"/>
    <mergeCell ref="B444:H444"/>
    <mergeCell ref="I444:K444"/>
    <mergeCell ref="L444:P444"/>
    <mergeCell ref="R444:T444"/>
    <mergeCell ref="B441:H441"/>
    <mergeCell ref="I441:K441"/>
    <mergeCell ref="L441:P441"/>
    <mergeCell ref="R441:T441"/>
    <mergeCell ref="B442:H442"/>
    <mergeCell ref="I442:K442"/>
    <mergeCell ref="L442:P442"/>
    <mergeCell ref="R442:T442"/>
    <mergeCell ref="B439:H439"/>
    <mergeCell ref="I439:K439"/>
    <mergeCell ref="L439:P439"/>
    <mergeCell ref="R439:T439"/>
    <mergeCell ref="B440:H440"/>
    <mergeCell ref="I440:K440"/>
    <mergeCell ref="L440:P440"/>
    <mergeCell ref="R440:T440"/>
    <mergeCell ref="B437:H437"/>
    <mergeCell ref="I437:K437"/>
    <mergeCell ref="L437:P437"/>
    <mergeCell ref="R437:T437"/>
    <mergeCell ref="B438:H438"/>
    <mergeCell ref="I438:K438"/>
    <mergeCell ref="L438:P438"/>
    <mergeCell ref="R438:T438"/>
    <mergeCell ref="B434:H434"/>
    <mergeCell ref="I434:K434"/>
    <mergeCell ref="L434:P434"/>
    <mergeCell ref="R434:T434"/>
    <mergeCell ref="B435:H435"/>
    <mergeCell ref="I435:K435"/>
    <mergeCell ref="L435:P435"/>
    <mergeCell ref="R435:T436"/>
    <mergeCell ref="B432:H432"/>
    <mergeCell ref="I432:K432"/>
    <mergeCell ref="L432:P432"/>
    <mergeCell ref="R432:T432"/>
    <mergeCell ref="B433:H433"/>
    <mergeCell ref="I433:K433"/>
    <mergeCell ref="L433:P433"/>
    <mergeCell ref="R433:T433"/>
    <mergeCell ref="A427:U427"/>
    <mergeCell ref="A429:L429"/>
    <mergeCell ref="B431:H431"/>
    <mergeCell ref="I431:K431"/>
    <mergeCell ref="L431:P431"/>
    <mergeCell ref="R431:T431"/>
    <mergeCell ref="B421:H421"/>
    <mergeCell ref="I421:K421"/>
    <mergeCell ref="L421:P421"/>
    <mergeCell ref="R421:T421"/>
    <mergeCell ref="O423:S423"/>
    <mergeCell ref="A426:M426"/>
    <mergeCell ref="P426:V426"/>
    <mergeCell ref="B419:H419"/>
    <mergeCell ref="I419:K419"/>
    <mergeCell ref="L419:P419"/>
    <mergeCell ref="R419:T419"/>
    <mergeCell ref="B420:H420"/>
    <mergeCell ref="I420:K420"/>
    <mergeCell ref="L420:P420"/>
    <mergeCell ref="R420:T420"/>
    <mergeCell ref="B416:H416"/>
    <mergeCell ref="I416:K416"/>
    <mergeCell ref="L416:P416"/>
    <mergeCell ref="R416:T417"/>
    <mergeCell ref="B418:H418"/>
    <mergeCell ref="I418:K418"/>
    <mergeCell ref="L418:P418"/>
    <mergeCell ref="R418:T418"/>
    <mergeCell ref="B414:H414"/>
    <mergeCell ref="I414:K414"/>
    <mergeCell ref="L414:P414"/>
    <mergeCell ref="R414:T414"/>
    <mergeCell ref="B415:H415"/>
    <mergeCell ref="I415:K415"/>
    <mergeCell ref="L415:P415"/>
    <mergeCell ref="R415:T415"/>
    <mergeCell ref="B412:H412"/>
    <mergeCell ref="I412:K412"/>
    <mergeCell ref="L412:P412"/>
    <mergeCell ref="R412:T412"/>
    <mergeCell ref="B413:H413"/>
    <mergeCell ref="I413:K413"/>
    <mergeCell ref="L413:P413"/>
    <mergeCell ref="R413:T413"/>
    <mergeCell ref="B410:H410"/>
    <mergeCell ref="I410:K410"/>
    <mergeCell ref="L410:P410"/>
    <mergeCell ref="R410:T410"/>
    <mergeCell ref="B411:H411"/>
    <mergeCell ref="I411:K411"/>
    <mergeCell ref="L411:P411"/>
    <mergeCell ref="R411:T411"/>
    <mergeCell ref="B407:H407"/>
    <mergeCell ref="I407:K407"/>
    <mergeCell ref="L407:P407"/>
    <mergeCell ref="R407:T407"/>
    <mergeCell ref="B408:H408"/>
    <mergeCell ref="I408:K408"/>
    <mergeCell ref="L408:P408"/>
    <mergeCell ref="R408:T409"/>
    <mergeCell ref="B405:H405"/>
    <mergeCell ref="I405:K405"/>
    <mergeCell ref="L405:P405"/>
    <mergeCell ref="R405:T405"/>
    <mergeCell ref="B406:H406"/>
    <mergeCell ref="I406:K406"/>
    <mergeCell ref="L406:P406"/>
    <mergeCell ref="R406:T406"/>
    <mergeCell ref="B402:H402"/>
    <mergeCell ref="I402:K402"/>
    <mergeCell ref="L402:P402"/>
    <mergeCell ref="R402:T403"/>
    <mergeCell ref="B404:H404"/>
    <mergeCell ref="I404:K404"/>
    <mergeCell ref="L404:P404"/>
    <mergeCell ref="R404:T404"/>
    <mergeCell ref="B400:H400"/>
    <mergeCell ref="I400:K400"/>
    <mergeCell ref="L400:P400"/>
    <mergeCell ref="R400:T400"/>
    <mergeCell ref="B401:H401"/>
    <mergeCell ref="I401:K401"/>
    <mergeCell ref="L401:P401"/>
    <mergeCell ref="R401:T401"/>
    <mergeCell ref="B398:H398"/>
    <mergeCell ref="I398:K398"/>
    <mergeCell ref="L398:P398"/>
    <mergeCell ref="R398:T398"/>
    <mergeCell ref="B399:H399"/>
    <mergeCell ref="I399:K399"/>
    <mergeCell ref="L399:P399"/>
    <mergeCell ref="R399:T399"/>
    <mergeCell ref="B396:H396"/>
    <mergeCell ref="I396:K396"/>
    <mergeCell ref="L396:P396"/>
    <mergeCell ref="R396:T396"/>
    <mergeCell ref="B397:H397"/>
    <mergeCell ref="I397:K397"/>
    <mergeCell ref="L397:P397"/>
    <mergeCell ref="R397:T397"/>
    <mergeCell ref="B394:H394"/>
    <mergeCell ref="I394:K394"/>
    <mergeCell ref="L394:P394"/>
    <mergeCell ref="R394:T394"/>
    <mergeCell ref="B395:H395"/>
    <mergeCell ref="I395:K395"/>
    <mergeCell ref="L395:P395"/>
    <mergeCell ref="R395:T395"/>
    <mergeCell ref="B391:H391"/>
    <mergeCell ref="I391:K391"/>
    <mergeCell ref="L391:P391"/>
    <mergeCell ref="R391:T391"/>
    <mergeCell ref="B392:H392"/>
    <mergeCell ref="I392:K392"/>
    <mergeCell ref="L392:P392"/>
    <mergeCell ref="R392:T393"/>
    <mergeCell ref="B388:H388"/>
    <mergeCell ref="I388:K388"/>
    <mergeCell ref="L388:P388"/>
    <mergeCell ref="R388:T388"/>
    <mergeCell ref="B389:H389"/>
    <mergeCell ref="I389:K389"/>
    <mergeCell ref="L389:P389"/>
    <mergeCell ref="R389:T390"/>
    <mergeCell ref="B386:H386"/>
    <mergeCell ref="I386:K386"/>
    <mergeCell ref="L386:P386"/>
    <mergeCell ref="R386:T386"/>
    <mergeCell ref="B387:H387"/>
    <mergeCell ref="I387:K387"/>
    <mergeCell ref="L387:P387"/>
    <mergeCell ref="R387:T387"/>
    <mergeCell ref="B384:H384"/>
    <mergeCell ref="I384:K384"/>
    <mergeCell ref="L384:P384"/>
    <mergeCell ref="R384:T384"/>
    <mergeCell ref="B385:H385"/>
    <mergeCell ref="I385:K385"/>
    <mergeCell ref="L385:P385"/>
    <mergeCell ref="R385:T385"/>
    <mergeCell ref="B382:H382"/>
    <mergeCell ref="I382:K382"/>
    <mergeCell ref="L382:P382"/>
    <mergeCell ref="R382:T382"/>
    <mergeCell ref="B383:H383"/>
    <mergeCell ref="I383:K383"/>
    <mergeCell ref="L383:P383"/>
    <mergeCell ref="R383:T383"/>
    <mergeCell ref="B380:H380"/>
    <mergeCell ref="I380:K380"/>
    <mergeCell ref="L380:P380"/>
    <mergeCell ref="R380:T380"/>
    <mergeCell ref="B381:H381"/>
    <mergeCell ref="I381:K381"/>
    <mergeCell ref="L381:P381"/>
    <mergeCell ref="R381:T381"/>
    <mergeCell ref="B378:H378"/>
    <mergeCell ref="I378:K378"/>
    <mergeCell ref="L378:P378"/>
    <mergeCell ref="R378:T378"/>
    <mergeCell ref="B379:H379"/>
    <mergeCell ref="I379:K379"/>
    <mergeCell ref="L379:P379"/>
    <mergeCell ref="R379:T379"/>
    <mergeCell ref="A373:U373"/>
    <mergeCell ref="A375:L375"/>
    <mergeCell ref="B377:H377"/>
    <mergeCell ref="I377:K377"/>
    <mergeCell ref="L377:P377"/>
    <mergeCell ref="R377:T377"/>
    <mergeCell ref="B369:H369"/>
    <mergeCell ref="I369:K369"/>
    <mergeCell ref="L369:P369"/>
    <mergeCell ref="R369:T369"/>
    <mergeCell ref="A372:M372"/>
    <mergeCell ref="P372:V372"/>
    <mergeCell ref="B366:H366"/>
    <mergeCell ref="I366:K366"/>
    <mergeCell ref="L366:P366"/>
    <mergeCell ref="R366:T367"/>
    <mergeCell ref="B368:H368"/>
    <mergeCell ref="I368:K368"/>
    <mergeCell ref="L368:P368"/>
    <mergeCell ref="R368:T368"/>
    <mergeCell ref="B363:H363"/>
    <mergeCell ref="I363:K363"/>
    <mergeCell ref="L363:P363"/>
    <mergeCell ref="R363:T363"/>
    <mergeCell ref="B364:H364"/>
    <mergeCell ref="I364:K364"/>
    <mergeCell ref="L364:P364"/>
    <mergeCell ref="R364:T365"/>
    <mergeCell ref="B360:H360"/>
    <mergeCell ref="I360:K360"/>
    <mergeCell ref="L360:P360"/>
    <mergeCell ref="R360:T361"/>
    <mergeCell ref="B362:H362"/>
    <mergeCell ref="I362:K362"/>
    <mergeCell ref="L362:P362"/>
    <mergeCell ref="R362:T362"/>
    <mergeCell ref="B358:H358"/>
    <mergeCell ref="I358:K358"/>
    <mergeCell ref="L358:P358"/>
    <mergeCell ref="R358:T358"/>
    <mergeCell ref="B359:H359"/>
    <mergeCell ref="I359:K359"/>
    <mergeCell ref="L359:P359"/>
    <mergeCell ref="R359:T359"/>
    <mergeCell ref="B356:H356"/>
    <mergeCell ref="I356:K356"/>
    <mergeCell ref="L356:P356"/>
    <mergeCell ref="R356:T356"/>
    <mergeCell ref="B357:H357"/>
    <mergeCell ref="I357:K357"/>
    <mergeCell ref="L357:P357"/>
    <mergeCell ref="R357:T357"/>
    <mergeCell ref="B354:H354"/>
    <mergeCell ref="I354:K354"/>
    <mergeCell ref="L354:P354"/>
    <mergeCell ref="R354:T354"/>
    <mergeCell ref="B355:H355"/>
    <mergeCell ref="I355:K355"/>
    <mergeCell ref="L355:P355"/>
    <mergeCell ref="R355:T355"/>
    <mergeCell ref="B351:H351"/>
    <mergeCell ref="I351:K351"/>
    <mergeCell ref="L351:P351"/>
    <mergeCell ref="R351:T351"/>
    <mergeCell ref="B352:H352"/>
    <mergeCell ref="I352:K352"/>
    <mergeCell ref="L352:P352"/>
    <mergeCell ref="R352:T353"/>
    <mergeCell ref="B349:H349"/>
    <mergeCell ref="I349:K349"/>
    <mergeCell ref="L349:P349"/>
    <mergeCell ref="R349:T349"/>
    <mergeCell ref="B350:H350"/>
    <mergeCell ref="I350:K350"/>
    <mergeCell ref="L350:P350"/>
    <mergeCell ref="R350:T350"/>
    <mergeCell ref="B346:H346"/>
    <mergeCell ref="I346:K346"/>
    <mergeCell ref="L346:P346"/>
    <mergeCell ref="R346:T347"/>
    <mergeCell ref="B348:H348"/>
    <mergeCell ref="I348:K348"/>
    <mergeCell ref="L348:P348"/>
    <mergeCell ref="R348:T348"/>
    <mergeCell ref="B344:H344"/>
    <mergeCell ref="I344:K344"/>
    <mergeCell ref="L344:P344"/>
    <mergeCell ref="R344:T344"/>
    <mergeCell ref="B345:H345"/>
    <mergeCell ref="I345:K345"/>
    <mergeCell ref="L345:P345"/>
    <mergeCell ref="R345:T345"/>
    <mergeCell ref="B341:H341"/>
    <mergeCell ref="I341:K341"/>
    <mergeCell ref="L341:P341"/>
    <mergeCell ref="R341:T341"/>
    <mergeCell ref="B342:H342"/>
    <mergeCell ref="I342:K342"/>
    <mergeCell ref="L342:P342"/>
    <mergeCell ref="R342:T343"/>
    <mergeCell ref="B339:H339"/>
    <mergeCell ref="I339:K339"/>
    <mergeCell ref="L339:P339"/>
    <mergeCell ref="R339:T339"/>
    <mergeCell ref="B340:H340"/>
    <mergeCell ref="I340:K340"/>
    <mergeCell ref="L340:P340"/>
    <mergeCell ref="R340:T340"/>
    <mergeCell ref="B336:H336"/>
    <mergeCell ref="I336:K336"/>
    <mergeCell ref="L336:P336"/>
    <mergeCell ref="R336:T337"/>
    <mergeCell ref="B338:H338"/>
    <mergeCell ref="I338:K338"/>
    <mergeCell ref="L338:P338"/>
    <mergeCell ref="R338:T338"/>
    <mergeCell ref="B333:H333"/>
    <mergeCell ref="I333:K333"/>
    <mergeCell ref="L333:P333"/>
    <mergeCell ref="R333:T334"/>
    <mergeCell ref="B335:H335"/>
    <mergeCell ref="I335:K335"/>
    <mergeCell ref="L335:P335"/>
    <mergeCell ref="R335:T335"/>
    <mergeCell ref="B331:H331"/>
    <mergeCell ref="I331:K331"/>
    <mergeCell ref="L331:P331"/>
    <mergeCell ref="R331:T331"/>
    <mergeCell ref="B332:H332"/>
    <mergeCell ref="I332:K332"/>
    <mergeCell ref="L332:P332"/>
    <mergeCell ref="R332:T332"/>
    <mergeCell ref="B328:H328"/>
    <mergeCell ref="I328:K328"/>
    <mergeCell ref="L328:P328"/>
    <mergeCell ref="R328:T328"/>
    <mergeCell ref="B329:H329"/>
    <mergeCell ref="I329:K329"/>
    <mergeCell ref="L329:P329"/>
    <mergeCell ref="R329:T330"/>
    <mergeCell ref="B326:H326"/>
    <mergeCell ref="I326:K326"/>
    <mergeCell ref="L326:P326"/>
    <mergeCell ref="R326:T326"/>
    <mergeCell ref="B327:H327"/>
    <mergeCell ref="I327:K327"/>
    <mergeCell ref="L327:P327"/>
    <mergeCell ref="R327:T327"/>
    <mergeCell ref="B324:H324"/>
    <mergeCell ref="I324:K324"/>
    <mergeCell ref="L324:P324"/>
    <mergeCell ref="R324:T324"/>
    <mergeCell ref="B325:H325"/>
    <mergeCell ref="I325:K325"/>
    <mergeCell ref="L325:P325"/>
    <mergeCell ref="R325:T325"/>
    <mergeCell ref="B322:H322"/>
    <mergeCell ref="I322:K322"/>
    <mergeCell ref="L322:P322"/>
    <mergeCell ref="R322:T322"/>
    <mergeCell ref="B323:H323"/>
    <mergeCell ref="I323:K323"/>
    <mergeCell ref="L323:P323"/>
    <mergeCell ref="R323:T323"/>
    <mergeCell ref="B319:H319"/>
    <mergeCell ref="I319:K319"/>
    <mergeCell ref="L319:P319"/>
    <mergeCell ref="R319:T319"/>
    <mergeCell ref="B320:H320"/>
    <mergeCell ref="I320:K320"/>
    <mergeCell ref="L320:P320"/>
    <mergeCell ref="R320:T321"/>
    <mergeCell ref="B317:H317"/>
    <mergeCell ref="I317:K317"/>
    <mergeCell ref="L317:P317"/>
    <mergeCell ref="R317:T317"/>
    <mergeCell ref="B318:H318"/>
    <mergeCell ref="I318:K318"/>
    <mergeCell ref="L318:P318"/>
    <mergeCell ref="R318:T318"/>
    <mergeCell ref="B314:H314"/>
    <mergeCell ref="I314:K314"/>
    <mergeCell ref="L314:P314"/>
    <mergeCell ref="R314:T315"/>
    <mergeCell ref="B316:H316"/>
    <mergeCell ref="I316:K316"/>
    <mergeCell ref="L316:P316"/>
    <mergeCell ref="R316:T316"/>
    <mergeCell ref="A309:U309"/>
    <mergeCell ref="A311:L311"/>
    <mergeCell ref="B313:H313"/>
    <mergeCell ref="I313:K313"/>
    <mergeCell ref="L313:P313"/>
    <mergeCell ref="R313:T313"/>
    <mergeCell ref="B305:H305"/>
    <mergeCell ref="I305:K305"/>
    <mergeCell ref="L305:P305"/>
    <mergeCell ref="R305:T305"/>
    <mergeCell ref="A308:M308"/>
    <mergeCell ref="P308:V308"/>
    <mergeCell ref="B303:H303"/>
    <mergeCell ref="I303:K303"/>
    <mergeCell ref="L303:P303"/>
    <mergeCell ref="R303:T303"/>
    <mergeCell ref="B304:H304"/>
    <mergeCell ref="I304:K304"/>
    <mergeCell ref="L304:P304"/>
    <mergeCell ref="R304:T304"/>
    <mergeCell ref="B300:H300"/>
    <mergeCell ref="I300:K300"/>
    <mergeCell ref="L300:P300"/>
    <mergeCell ref="R300:T301"/>
    <mergeCell ref="B302:H302"/>
    <mergeCell ref="I302:K302"/>
    <mergeCell ref="L302:P302"/>
    <mergeCell ref="R302:T302"/>
    <mergeCell ref="B298:H298"/>
    <mergeCell ref="I298:K298"/>
    <mergeCell ref="L298:P298"/>
    <mergeCell ref="R298:T298"/>
    <mergeCell ref="B299:H299"/>
    <mergeCell ref="I299:K299"/>
    <mergeCell ref="L299:P299"/>
    <mergeCell ref="R299:T299"/>
    <mergeCell ref="B295:H295"/>
    <mergeCell ref="I295:K295"/>
    <mergeCell ref="L295:P295"/>
    <mergeCell ref="R295:T296"/>
    <mergeCell ref="B297:H297"/>
    <mergeCell ref="I297:K297"/>
    <mergeCell ref="L297:P297"/>
    <mergeCell ref="R297:T297"/>
    <mergeCell ref="B293:H293"/>
    <mergeCell ref="I293:K293"/>
    <mergeCell ref="L293:P293"/>
    <mergeCell ref="R293:T293"/>
    <mergeCell ref="B294:H294"/>
    <mergeCell ref="I294:K294"/>
    <mergeCell ref="L294:P294"/>
    <mergeCell ref="R294:T294"/>
    <mergeCell ref="B291:H291"/>
    <mergeCell ref="I291:K291"/>
    <mergeCell ref="L291:P291"/>
    <mergeCell ref="R291:T291"/>
    <mergeCell ref="B292:H292"/>
    <mergeCell ref="I292:K292"/>
    <mergeCell ref="L292:P292"/>
    <mergeCell ref="R292:T292"/>
    <mergeCell ref="B289:H289"/>
    <mergeCell ref="I289:K289"/>
    <mergeCell ref="L289:P289"/>
    <mergeCell ref="R289:T289"/>
    <mergeCell ref="B290:H290"/>
    <mergeCell ref="I290:K290"/>
    <mergeCell ref="L290:P290"/>
    <mergeCell ref="R290:T290"/>
    <mergeCell ref="B286:H286"/>
    <mergeCell ref="I286:K286"/>
    <mergeCell ref="L286:P286"/>
    <mergeCell ref="R286:T287"/>
    <mergeCell ref="B288:H288"/>
    <mergeCell ref="I288:K288"/>
    <mergeCell ref="L288:P288"/>
    <mergeCell ref="R288:T288"/>
    <mergeCell ref="B282:H282"/>
    <mergeCell ref="I282:K282"/>
    <mergeCell ref="L282:P282"/>
    <mergeCell ref="R282:T283"/>
    <mergeCell ref="B284:H284"/>
    <mergeCell ref="I284:K284"/>
    <mergeCell ref="L284:P284"/>
    <mergeCell ref="R284:T285"/>
    <mergeCell ref="B280:H280"/>
    <mergeCell ref="I280:K280"/>
    <mergeCell ref="L280:P280"/>
    <mergeCell ref="R280:T280"/>
    <mergeCell ref="B281:H281"/>
    <mergeCell ref="I281:K281"/>
    <mergeCell ref="L281:P281"/>
    <mergeCell ref="R281:T281"/>
    <mergeCell ref="B277:H277"/>
    <mergeCell ref="I277:K277"/>
    <mergeCell ref="L277:P277"/>
    <mergeCell ref="R277:T277"/>
    <mergeCell ref="B278:H278"/>
    <mergeCell ref="I278:K278"/>
    <mergeCell ref="L278:P278"/>
    <mergeCell ref="R278:T279"/>
    <mergeCell ref="B275:H275"/>
    <mergeCell ref="I275:K275"/>
    <mergeCell ref="L275:P275"/>
    <mergeCell ref="R275:T275"/>
    <mergeCell ref="B276:H276"/>
    <mergeCell ref="I276:K276"/>
    <mergeCell ref="L276:P276"/>
    <mergeCell ref="R276:T276"/>
    <mergeCell ref="B273:H273"/>
    <mergeCell ref="I273:K273"/>
    <mergeCell ref="L273:P273"/>
    <mergeCell ref="R273:T273"/>
    <mergeCell ref="B274:H274"/>
    <mergeCell ref="I274:K274"/>
    <mergeCell ref="L274:P274"/>
    <mergeCell ref="R274:T274"/>
    <mergeCell ref="B269:H269"/>
    <mergeCell ref="I269:K269"/>
    <mergeCell ref="L269:P269"/>
    <mergeCell ref="R269:T270"/>
    <mergeCell ref="B271:H271"/>
    <mergeCell ref="I271:K271"/>
    <mergeCell ref="L271:P271"/>
    <mergeCell ref="R271:T272"/>
    <mergeCell ref="B267:H267"/>
    <mergeCell ref="I267:K267"/>
    <mergeCell ref="L267:P267"/>
    <mergeCell ref="R267:T267"/>
    <mergeCell ref="B268:H268"/>
    <mergeCell ref="I268:K268"/>
    <mergeCell ref="L268:P268"/>
    <mergeCell ref="R268:T268"/>
    <mergeCell ref="B263:H263"/>
    <mergeCell ref="I263:K263"/>
    <mergeCell ref="L263:P263"/>
    <mergeCell ref="R263:T264"/>
    <mergeCell ref="B265:H265"/>
    <mergeCell ref="I265:K265"/>
    <mergeCell ref="L265:P265"/>
    <mergeCell ref="R265:T266"/>
    <mergeCell ref="B260:H260"/>
    <mergeCell ref="I260:K260"/>
    <mergeCell ref="L260:P260"/>
    <mergeCell ref="R260:T260"/>
    <mergeCell ref="B261:H261"/>
    <mergeCell ref="I261:K261"/>
    <mergeCell ref="L261:P261"/>
    <mergeCell ref="R261:T262"/>
    <mergeCell ref="B257:H257"/>
    <mergeCell ref="I257:K257"/>
    <mergeCell ref="L257:P257"/>
    <mergeCell ref="R257:T257"/>
    <mergeCell ref="B258:H258"/>
    <mergeCell ref="I258:K258"/>
    <mergeCell ref="L258:P258"/>
    <mergeCell ref="R258:T259"/>
    <mergeCell ref="B254:H254"/>
    <mergeCell ref="I254:K254"/>
    <mergeCell ref="L254:P254"/>
    <mergeCell ref="R254:T254"/>
    <mergeCell ref="B255:H255"/>
    <mergeCell ref="I255:K255"/>
    <mergeCell ref="L255:P255"/>
    <mergeCell ref="R255:T256"/>
    <mergeCell ref="B252:H252"/>
    <mergeCell ref="I252:K252"/>
    <mergeCell ref="L252:P252"/>
    <mergeCell ref="R252:T252"/>
    <mergeCell ref="B253:H253"/>
    <mergeCell ref="I253:K253"/>
    <mergeCell ref="L253:P253"/>
    <mergeCell ref="R253:T253"/>
    <mergeCell ref="B250:H250"/>
    <mergeCell ref="I250:K250"/>
    <mergeCell ref="L250:P250"/>
    <mergeCell ref="R250:T250"/>
    <mergeCell ref="B251:H251"/>
    <mergeCell ref="I251:K251"/>
    <mergeCell ref="L251:P251"/>
    <mergeCell ref="R251:T251"/>
    <mergeCell ref="A245:U245"/>
    <mergeCell ref="A247:L247"/>
    <mergeCell ref="B249:H249"/>
    <mergeCell ref="I249:K249"/>
    <mergeCell ref="L249:P249"/>
    <mergeCell ref="R249:T249"/>
    <mergeCell ref="B238:H238"/>
    <mergeCell ref="I238:K239"/>
    <mergeCell ref="L238:P238"/>
    <mergeCell ref="R238:T239"/>
    <mergeCell ref="O241:S241"/>
    <mergeCell ref="A244:M244"/>
    <mergeCell ref="P244:V244"/>
    <mergeCell ref="B233:H233"/>
    <mergeCell ref="I233:K233"/>
    <mergeCell ref="L233:P233"/>
    <mergeCell ref="R233:T234"/>
    <mergeCell ref="B235:H235"/>
    <mergeCell ref="I235:K235"/>
    <mergeCell ref="L235:P235"/>
    <mergeCell ref="R235:T237"/>
    <mergeCell ref="B230:H230"/>
    <mergeCell ref="I230:K230"/>
    <mergeCell ref="L230:P230"/>
    <mergeCell ref="R230:T230"/>
    <mergeCell ref="B231:H231"/>
    <mergeCell ref="I231:K231"/>
    <mergeCell ref="L231:P231"/>
    <mergeCell ref="R231:T232"/>
    <mergeCell ref="B226:H226"/>
    <mergeCell ref="I226:K226"/>
    <mergeCell ref="L226:P226"/>
    <mergeCell ref="R226:T227"/>
    <mergeCell ref="B228:H228"/>
    <mergeCell ref="I228:K228"/>
    <mergeCell ref="L228:P228"/>
    <mergeCell ref="R228:T229"/>
    <mergeCell ref="B222:H222"/>
    <mergeCell ref="I222:K222"/>
    <mergeCell ref="L222:P222"/>
    <mergeCell ref="R222:T223"/>
    <mergeCell ref="B224:H224"/>
    <mergeCell ref="I224:K224"/>
    <mergeCell ref="L224:P224"/>
    <mergeCell ref="R224:T225"/>
    <mergeCell ref="B218:H218"/>
    <mergeCell ref="I218:K218"/>
    <mergeCell ref="L218:P218"/>
    <mergeCell ref="R218:T219"/>
    <mergeCell ref="B220:H220"/>
    <mergeCell ref="I220:K220"/>
    <mergeCell ref="L220:P220"/>
    <mergeCell ref="R220:T221"/>
    <mergeCell ref="B214:H214"/>
    <mergeCell ref="I214:K214"/>
    <mergeCell ref="L214:P214"/>
    <mergeCell ref="R214:T215"/>
    <mergeCell ref="B216:H216"/>
    <mergeCell ref="I216:K216"/>
    <mergeCell ref="L216:P216"/>
    <mergeCell ref="R216:T217"/>
    <mergeCell ref="B209:H209"/>
    <mergeCell ref="I209:K209"/>
    <mergeCell ref="L209:P209"/>
    <mergeCell ref="R209:T211"/>
    <mergeCell ref="B212:H212"/>
    <mergeCell ref="I212:K212"/>
    <mergeCell ref="L212:P212"/>
    <mergeCell ref="R212:T213"/>
    <mergeCell ref="B204:H204"/>
    <mergeCell ref="I204:K204"/>
    <mergeCell ref="L204:P204"/>
    <mergeCell ref="R204:T206"/>
    <mergeCell ref="B207:H207"/>
    <mergeCell ref="I207:K207"/>
    <mergeCell ref="L207:P207"/>
    <mergeCell ref="R207:T208"/>
    <mergeCell ref="B200:H200"/>
    <mergeCell ref="I200:K200"/>
    <mergeCell ref="L200:P200"/>
    <mergeCell ref="R200:T201"/>
    <mergeCell ref="B202:H202"/>
    <mergeCell ref="I202:K202"/>
    <mergeCell ref="L202:P202"/>
    <mergeCell ref="R202:T203"/>
    <mergeCell ref="A193:U193"/>
    <mergeCell ref="A195:L195"/>
    <mergeCell ref="B197:H197"/>
    <mergeCell ref="I197:K197"/>
    <mergeCell ref="L197:P197"/>
    <mergeCell ref="R197:T199"/>
    <mergeCell ref="B187:H187"/>
    <mergeCell ref="I187:K187"/>
    <mergeCell ref="L187:P187"/>
    <mergeCell ref="R187:T187"/>
    <mergeCell ref="O189:S189"/>
    <mergeCell ref="A192:M192"/>
    <mergeCell ref="P192:V192"/>
    <mergeCell ref="B184:H184"/>
    <mergeCell ref="I184:K184"/>
    <mergeCell ref="L184:P184"/>
    <mergeCell ref="R184:T184"/>
    <mergeCell ref="B185:H185"/>
    <mergeCell ref="I185:K185"/>
    <mergeCell ref="L185:P185"/>
    <mergeCell ref="R185:T186"/>
    <mergeCell ref="B181:H181"/>
    <mergeCell ref="I181:K181"/>
    <mergeCell ref="L181:P181"/>
    <mergeCell ref="R181:T181"/>
    <mergeCell ref="B182:H182"/>
    <mergeCell ref="I182:K182"/>
    <mergeCell ref="L182:P182"/>
    <mergeCell ref="R182:T183"/>
    <mergeCell ref="B178:H178"/>
    <mergeCell ref="I178:K178"/>
    <mergeCell ref="L178:P178"/>
    <mergeCell ref="R178:T178"/>
    <mergeCell ref="B179:H179"/>
    <mergeCell ref="I179:K180"/>
    <mergeCell ref="L179:P179"/>
    <mergeCell ref="R179:T179"/>
    <mergeCell ref="B175:H175"/>
    <mergeCell ref="I175:K175"/>
    <mergeCell ref="L175:P175"/>
    <mergeCell ref="R175:T175"/>
    <mergeCell ref="B176:H176"/>
    <mergeCell ref="I176:K176"/>
    <mergeCell ref="L176:P176"/>
    <mergeCell ref="R176:T177"/>
    <mergeCell ref="B173:H173"/>
    <mergeCell ref="I173:K173"/>
    <mergeCell ref="L173:P173"/>
    <mergeCell ref="R173:T173"/>
    <mergeCell ref="B174:H174"/>
    <mergeCell ref="I174:K174"/>
    <mergeCell ref="L174:P174"/>
    <mergeCell ref="R174:T174"/>
    <mergeCell ref="B170:H170"/>
    <mergeCell ref="I170:K170"/>
    <mergeCell ref="L170:P170"/>
    <mergeCell ref="R170:T170"/>
    <mergeCell ref="B171:H171"/>
    <mergeCell ref="I171:K171"/>
    <mergeCell ref="L171:P171"/>
    <mergeCell ref="R171:T172"/>
    <mergeCell ref="B168:H168"/>
    <mergeCell ref="I168:K168"/>
    <mergeCell ref="L168:P168"/>
    <mergeCell ref="R168:T168"/>
    <mergeCell ref="B169:H169"/>
    <mergeCell ref="I169:K169"/>
    <mergeCell ref="L169:P169"/>
    <mergeCell ref="R169:T169"/>
    <mergeCell ref="B165:H165"/>
    <mergeCell ref="I165:K165"/>
    <mergeCell ref="L165:P165"/>
    <mergeCell ref="R165:T166"/>
    <mergeCell ref="B167:H167"/>
    <mergeCell ref="I167:K167"/>
    <mergeCell ref="L167:P167"/>
    <mergeCell ref="R167:T167"/>
    <mergeCell ref="B163:H163"/>
    <mergeCell ref="I163:K163"/>
    <mergeCell ref="L163:P163"/>
    <mergeCell ref="R163:T163"/>
    <mergeCell ref="B164:H164"/>
    <mergeCell ref="I164:K164"/>
    <mergeCell ref="L164:P164"/>
    <mergeCell ref="R164:T164"/>
    <mergeCell ref="B160:H160"/>
    <mergeCell ref="I160:K160"/>
    <mergeCell ref="L160:P160"/>
    <mergeCell ref="R160:T160"/>
    <mergeCell ref="B161:H161"/>
    <mergeCell ref="I161:K162"/>
    <mergeCell ref="L161:P161"/>
    <mergeCell ref="R161:T161"/>
    <mergeCell ref="B158:H158"/>
    <mergeCell ref="I158:K158"/>
    <mergeCell ref="L158:P158"/>
    <mergeCell ref="R158:T158"/>
    <mergeCell ref="B159:H159"/>
    <mergeCell ref="I159:K159"/>
    <mergeCell ref="L159:P159"/>
    <mergeCell ref="R159:T159"/>
    <mergeCell ref="B156:H156"/>
    <mergeCell ref="I156:K156"/>
    <mergeCell ref="L156:P156"/>
    <mergeCell ref="R156:T156"/>
    <mergeCell ref="B157:H157"/>
    <mergeCell ref="I157:K157"/>
    <mergeCell ref="L157:P157"/>
    <mergeCell ref="R157:T157"/>
    <mergeCell ref="B154:H154"/>
    <mergeCell ref="I154:K154"/>
    <mergeCell ref="L154:P154"/>
    <mergeCell ref="R154:T154"/>
    <mergeCell ref="B155:H155"/>
    <mergeCell ref="I155:K155"/>
    <mergeCell ref="L155:P155"/>
    <mergeCell ref="R155:T155"/>
    <mergeCell ref="B152:H152"/>
    <mergeCell ref="I152:K152"/>
    <mergeCell ref="L152:P152"/>
    <mergeCell ref="R152:T152"/>
    <mergeCell ref="B153:H153"/>
    <mergeCell ref="I153:K153"/>
    <mergeCell ref="L153:P153"/>
    <mergeCell ref="R153:T153"/>
    <mergeCell ref="B150:H150"/>
    <mergeCell ref="I150:K150"/>
    <mergeCell ref="L150:P150"/>
    <mergeCell ref="R150:T150"/>
    <mergeCell ref="B151:H151"/>
    <mergeCell ref="I151:K151"/>
    <mergeCell ref="L151:P151"/>
    <mergeCell ref="R151:T151"/>
    <mergeCell ref="B148:H148"/>
    <mergeCell ref="I148:K148"/>
    <mergeCell ref="L148:P148"/>
    <mergeCell ref="R148:T148"/>
    <mergeCell ref="B149:H149"/>
    <mergeCell ref="I149:K149"/>
    <mergeCell ref="L149:P149"/>
    <mergeCell ref="R149:T149"/>
    <mergeCell ref="B146:H146"/>
    <mergeCell ref="I146:K146"/>
    <mergeCell ref="L146:P146"/>
    <mergeCell ref="R146:T146"/>
    <mergeCell ref="B147:H147"/>
    <mergeCell ref="I147:K147"/>
    <mergeCell ref="L147:P147"/>
    <mergeCell ref="R147:T147"/>
    <mergeCell ref="B144:H144"/>
    <mergeCell ref="I144:K144"/>
    <mergeCell ref="L144:P144"/>
    <mergeCell ref="R144:T144"/>
    <mergeCell ref="B145:H145"/>
    <mergeCell ref="I145:K145"/>
    <mergeCell ref="L145:P145"/>
    <mergeCell ref="R145:T145"/>
    <mergeCell ref="B142:H142"/>
    <mergeCell ref="I142:K142"/>
    <mergeCell ref="L142:P142"/>
    <mergeCell ref="R142:T142"/>
    <mergeCell ref="B143:H143"/>
    <mergeCell ref="I143:K143"/>
    <mergeCell ref="L143:P143"/>
    <mergeCell ref="R143:T143"/>
    <mergeCell ref="O133:S133"/>
    <mergeCell ref="A136:M136"/>
    <mergeCell ref="P136:V136"/>
    <mergeCell ref="A137:U137"/>
    <mergeCell ref="A139:L139"/>
    <mergeCell ref="B141:H141"/>
    <mergeCell ref="I141:K141"/>
    <mergeCell ref="L141:P141"/>
    <mergeCell ref="R141:T141"/>
    <mergeCell ref="B128:H128"/>
    <mergeCell ref="I128:K128"/>
    <mergeCell ref="L128:P128"/>
    <mergeCell ref="R128:T129"/>
    <mergeCell ref="B130:H130"/>
    <mergeCell ref="I130:K130"/>
    <mergeCell ref="L130:P130"/>
    <mergeCell ref="R130:T131"/>
    <mergeCell ref="B124:H124"/>
    <mergeCell ref="I124:K124"/>
    <mergeCell ref="L124:P124"/>
    <mergeCell ref="R124:T125"/>
    <mergeCell ref="B126:H126"/>
    <mergeCell ref="I126:K126"/>
    <mergeCell ref="L126:P126"/>
    <mergeCell ref="R126:T127"/>
    <mergeCell ref="A118:U118"/>
    <mergeCell ref="A120:L120"/>
    <mergeCell ref="B122:H122"/>
    <mergeCell ref="I122:K122"/>
    <mergeCell ref="L122:P122"/>
    <mergeCell ref="R122:T123"/>
    <mergeCell ref="B111:H111"/>
    <mergeCell ref="I111:K111"/>
    <mergeCell ref="L111:P111"/>
    <mergeCell ref="R111:T112"/>
    <mergeCell ref="O114:S114"/>
    <mergeCell ref="A117:M117"/>
    <mergeCell ref="P117:V117"/>
    <mergeCell ref="B108:H108"/>
    <mergeCell ref="I108:K108"/>
    <mergeCell ref="L108:P108"/>
    <mergeCell ref="R108:T108"/>
    <mergeCell ref="B109:H109"/>
    <mergeCell ref="I109:K109"/>
    <mergeCell ref="L109:P109"/>
    <mergeCell ref="R109:T110"/>
    <mergeCell ref="B106:H106"/>
    <mergeCell ref="I106:K106"/>
    <mergeCell ref="L106:P106"/>
    <mergeCell ref="R106:T106"/>
    <mergeCell ref="B107:H107"/>
    <mergeCell ref="I107:K107"/>
    <mergeCell ref="L107:P107"/>
    <mergeCell ref="R107:T107"/>
    <mergeCell ref="B104:H104"/>
    <mergeCell ref="I104:K104"/>
    <mergeCell ref="L104:P104"/>
    <mergeCell ref="R104:T104"/>
    <mergeCell ref="B105:H105"/>
    <mergeCell ref="I105:K105"/>
    <mergeCell ref="L105:P105"/>
    <mergeCell ref="R105:T105"/>
    <mergeCell ref="B100:H100"/>
    <mergeCell ref="I100:K100"/>
    <mergeCell ref="L100:P100"/>
    <mergeCell ref="R100:T101"/>
    <mergeCell ref="B102:H102"/>
    <mergeCell ref="I102:K102"/>
    <mergeCell ref="L102:P102"/>
    <mergeCell ref="R102:T103"/>
    <mergeCell ref="B96:H96"/>
    <mergeCell ref="I96:K96"/>
    <mergeCell ref="L96:P96"/>
    <mergeCell ref="R96:T97"/>
    <mergeCell ref="B98:H98"/>
    <mergeCell ref="I98:K98"/>
    <mergeCell ref="L98:P98"/>
    <mergeCell ref="R98:T99"/>
    <mergeCell ref="B94:H94"/>
    <mergeCell ref="I94:K94"/>
    <mergeCell ref="L94:P94"/>
    <mergeCell ref="R94:T94"/>
    <mergeCell ref="B95:H95"/>
    <mergeCell ref="I95:K95"/>
    <mergeCell ref="L95:P95"/>
    <mergeCell ref="R95:T95"/>
    <mergeCell ref="B92:H92"/>
    <mergeCell ref="I92:K92"/>
    <mergeCell ref="L92:P92"/>
    <mergeCell ref="R92:T92"/>
    <mergeCell ref="B93:H93"/>
    <mergeCell ref="I93:K93"/>
    <mergeCell ref="L93:P93"/>
    <mergeCell ref="R93:T93"/>
    <mergeCell ref="B89:H89"/>
    <mergeCell ref="I89:K89"/>
    <mergeCell ref="L89:P89"/>
    <mergeCell ref="R89:T89"/>
    <mergeCell ref="B90:H90"/>
    <mergeCell ref="I90:K90"/>
    <mergeCell ref="L90:P90"/>
    <mergeCell ref="R90:T91"/>
    <mergeCell ref="B87:H87"/>
    <mergeCell ref="I87:K87"/>
    <mergeCell ref="L87:P87"/>
    <mergeCell ref="R87:T87"/>
    <mergeCell ref="B88:H88"/>
    <mergeCell ref="I88:K88"/>
    <mergeCell ref="L88:P88"/>
    <mergeCell ref="R88:T88"/>
    <mergeCell ref="B81:H81"/>
    <mergeCell ref="I81:K81"/>
    <mergeCell ref="L81:P81"/>
    <mergeCell ref="R81:T82"/>
    <mergeCell ref="O84:S84"/>
    <mergeCell ref="A85:L85"/>
    <mergeCell ref="B77:H77"/>
    <mergeCell ref="I77:K77"/>
    <mergeCell ref="L77:P77"/>
    <mergeCell ref="R77:T78"/>
    <mergeCell ref="B79:H79"/>
    <mergeCell ref="I79:K79"/>
    <mergeCell ref="L79:P79"/>
    <mergeCell ref="R79:T80"/>
    <mergeCell ref="B73:H73"/>
    <mergeCell ref="I73:K73"/>
    <mergeCell ref="L73:P73"/>
    <mergeCell ref="R73:T74"/>
    <mergeCell ref="B75:H75"/>
    <mergeCell ref="I75:K75"/>
    <mergeCell ref="L75:P75"/>
    <mergeCell ref="R75:T76"/>
    <mergeCell ref="B69:H69"/>
    <mergeCell ref="I69:K69"/>
    <mergeCell ref="L69:P69"/>
    <mergeCell ref="R69:T70"/>
    <mergeCell ref="B71:H71"/>
    <mergeCell ref="I71:K71"/>
    <mergeCell ref="L71:P71"/>
    <mergeCell ref="R71:T72"/>
    <mergeCell ref="O59:S59"/>
    <mergeCell ref="A62:M62"/>
    <mergeCell ref="P62:V62"/>
    <mergeCell ref="A63:U63"/>
    <mergeCell ref="A65:L65"/>
    <mergeCell ref="B67:H67"/>
    <mergeCell ref="I67:K67"/>
    <mergeCell ref="L67:P67"/>
    <mergeCell ref="R67:T68"/>
    <mergeCell ref="B54:H54"/>
    <mergeCell ref="I54:K54"/>
    <mergeCell ref="L54:P54"/>
    <mergeCell ref="R54:T55"/>
    <mergeCell ref="B56:H56"/>
    <mergeCell ref="I56:K56"/>
    <mergeCell ref="L56:P56"/>
    <mergeCell ref="R56:T57"/>
    <mergeCell ref="B50:H50"/>
    <mergeCell ref="I50:K50"/>
    <mergeCell ref="L50:P50"/>
    <mergeCell ref="R50:T51"/>
    <mergeCell ref="B52:H52"/>
    <mergeCell ref="I52:K52"/>
    <mergeCell ref="L52:P52"/>
    <mergeCell ref="R52:T53"/>
    <mergeCell ref="B46:H46"/>
    <mergeCell ref="I46:K46"/>
    <mergeCell ref="L46:P46"/>
    <mergeCell ref="R46:T47"/>
    <mergeCell ref="B48:H48"/>
    <mergeCell ref="I48:K48"/>
    <mergeCell ref="L48:P48"/>
    <mergeCell ref="R48:T49"/>
    <mergeCell ref="O41:S41"/>
    <mergeCell ref="A42:L42"/>
    <mergeCell ref="B44:H44"/>
    <mergeCell ref="I44:K44"/>
    <mergeCell ref="L44:P44"/>
    <mergeCell ref="R44:T45"/>
    <mergeCell ref="B37:H37"/>
    <mergeCell ref="I37:K37"/>
    <mergeCell ref="L37:P37"/>
    <mergeCell ref="R37:T37"/>
    <mergeCell ref="B38:H38"/>
    <mergeCell ref="I38:K38"/>
    <mergeCell ref="L38:P38"/>
    <mergeCell ref="R38:T39"/>
    <mergeCell ref="B34:H34"/>
    <mergeCell ref="I34:K34"/>
    <mergeCell ref="L34:P34"/>
    <mergeCell ref="R34:T34"/>
    <mergeCell ref="B35:H35"/>
    <mergeCell ref="I35:K35"/>
    <mergeCell ref="L35:P35"/>
    <mergeCell ref="R35:T36"/>
    <mergeCell ref="B32:H32"/>
    <mergeCell ref="I32:K32"/>
    <mergeCell ref="L32:P32"/>
    <mergeCell ref="R32:T32"/>
    <mergeCell ref="B33:H33"/>
    <mergeCell ref="I33:K33"/>
    <mergeCell ref="L33:P33"/>
    <mergeCell ref="R33:T33"/>
    <mergeCell ref="B30:H30"/>
    <mergeCell ref="I30:K30"/>
    <mergeCell ref="L30:P30"/>
    <mergeCell ref="R30:T30"/>
    <mergeCell ref="B31:H31"/>
    <mergeCell ref="I31:K31"/>
    <mergeCell ref="L31:P31"/>
    <mergeCell ref="R31:T31"/>
    <mergeCell ref="B28:H28"/>
    <mergeCell ref="I28:K28"/>
    <mergeCell ref="L28:P28"/>
    <mergeCell ref="R28:T28"/>
    <mergeCell ref="B29:H29"/>
    <mergeCell ref="I29:K29"/>
    <mergeCell ref="L29:P29"/>
    <mergeCell ref="R29:T29"/>
    <mergeCell ref="B26:H26"/>
    <mergeCell ref="I26:K26"/>
    <mergeCell ref="L26:P26"/>
    <mergeCell ref="R26:T26"/>
    <mergeCell ref="B27:H27"/>
    <mergeCell ref="I27:K27"/>
    <mergeCell ref="L27:P27"/>
    <mergeCell ref="R27:T27"/>
    <mergeCell ref="B23:H23"/>
    <mergeCell ref="I23:K23"/>
    <mergeCell ref="L23:P23"/>
    <mergeCell ref="R23:T24"/>
    <mergeCell ref="B25:H25"/>
    <mergeCell ref="I25:K25"/>
    <mergeCell ref="L25:P25"/>
    <mergeCell ref="R25:T25"/>
    <mergeCell ref="B18:H18"/>
    <mergeCell ref="I18:K18"/>
    <mergeCell ref="L18:P18"/>
    <mergeCell ref="R18:T18"/>
    <mergeCell ref="O20:S20"/>
    <mergeCell ref="A21:L21"/>
    <mergeCell ref="B16:H16"/>
    <mergeCell ref="I16:K16"/>
    <mergeCell ref="L16:P16"/>
    <mergeCell ref="R16:T16"/>
    <mergeCell ref="B17:H17"/>
    <mergeCell ref="I17:K17"/>
    <mergeCell ref="L17:P17"/>
    <mergeCell ref="R17:T17"/>
    <mergeCell ref="B13:H13"/>
    <mergeCell ref="I13:K13"/>
    <mergeCell ref="L13:P13"/>
    <mergeCell ref="R13:T13"/>
    <mergeCell ref="B14:H14"/>
    <mergeCell ref="I14:K15"/>
    <mergeCell ref="L14:P14"/>
    <mergeCell ref="R14:T14"/>
    <mergeCell ref="B10:H10"/>
    <mergeCell ref="I10:K11"/>
    <mergeCell ref="L10:P10"/>
    <mergeCell ref="R10:T10"/>
    <mergeCell ref="B12:H12"/>
    <mergeCell ref="I12:K12"/>
    <mergeCell ref="L12:P12"/>
    <mergeCell ref="R12:T12"/>
    <mergeCell ref="B7:H7"/>
    <mergeCell ref="I7:K7"/>
    <mergeCell ref="L7:P7"/>
    <mergeCell ref="R7:T7"/>
    <mergeCell ref="B8:H8"/>
    <mergeCell ref="I8:K9"/>
    <mergeCell ref="L8:P8"/>
    <mergeCell ref="R8:T8"/>
    <mergeCell ref="B1:U1"/>
    <mergeCell ref="J2:S2"/>
    <mergeCell ref="A4:L4"/>
    <mergeCell ref="B6:H6"/>
    <mergeCell ref="I6:K6"/>
    <mergeCell ref="L6:P6"/>
    <mergeCell ref="R6:T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08C1-45DE-4557-9200-7603702958FD}">
  <dimension ref="A1:T1048574"/>
  <sheetViews>
    <sheetView topLeftCell="B1" zoomScale="98" zoomScaleNormal="98" workbookViewId="0">
      <selection activeCell="D133" sqref="D133"/>
    </sheetView>
  </sheetViews>
  <sheetFormatPr defaultRowHeight="15" x14ac:dyDescent="0.2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4.85546875" bestFit="1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 x14ac:dyDescent="0.25">
      <c r="B1" s="167" t="s">
        <v>1340</v>
      </c>
      <c r="C1" s="167"/>
      <c r="D1" s="167"/>
      <c r="E1" s="167"/>
      <c r="F1" s="167"/>
    </row>
    <row r="2" spans="2:20" x14ac:dyDescent="0.25">
      <c r="B2" s="168">
        <v>44460</v>
      </c>
      <c r="C2" s="168"/>
      <c r="D2" s="168"/>
      <c r="E2" s="168"/>
      <c r="F2" s="168"/>
    </row>
    <row r="4" spans="2:20" ht="15.75" x14ac:dyDescent="0.25">
      <c r="B4" s="169" t="s">
        <v>1341</v>
      </c>
      <c r="C4" s="169"/>
      <c r="D4" s="169"/>
      <c r="E4" s="169"/>
      <c r="F4" s="169"/>
      <c r="J4" s="170" t="s">
        <v>1342</v>
      </c>
      <c r="K4" s="170"/>
      <c r="L4" s="170"/>
      <c r="M4" s="170"/>
    </row>
    <row r="5" spans="2:20" ht="15.75" thickBot="1" x14ac:dyDescent="0.3">
      <c r="C5" s="171" t="s">
        <v>1343</v>
      </c>
      <c r="D5" s="171" t="s">
        <v>1344</v>
      </c>
      <c r="E5" s="171" t="s">
        <v>10</v>
      </c>
    </row>
    <row r="6" spans="2:20" x14ac:dyDescent="0.25">
      <c r="C6" s="172"/>
      <c r="D6" s="173"/>
      <c r="E6" s="174"/>
      <c r="J6" s="175"/>
      <c r="K6" s="176"/>
      <c r="L6" s="176" t="s">
        <v>1345</v>
      </c>
      <c r="M6" s="177"/>
      <c r="O6" s="178" t="s">
        <v>1346</v>
      </c>
      <c r="P6" s="179"/>
      <c r="Q6" s="180"/>
      <c r="R6" s="178" t="s">
        <v>1347</v>
      </c>
      <c r="S6" s="179"/>
      <c r="T6" s="180"/>
    </row>
    <row r="7" spans="2:20" x14ac:dyDescent="0.25">
      <c r="C7" s="181" t="s">
        <v>1348</v>
      </c>
      <c r="D7" s="182">
        <v>7</v>
      </c>
      <c r="E7" s="183">
        <v>4029.05</v>
      </c>
      <c r="J7" s="184" t="s">
        <v>1349</v>
      </c>
      <c r="K7" s="185">
        <f>1162.31+123.46+347.16+114.82</f>
        <v>1747.75</v>
      </c>
      <c r="L7" s="186">
        <f>70.78*42.63%</f>
        <v>30.173514000000001</v>
      </c>
      <c r="M7" s="187">
        <f>+K7-L7</f>
        <v>1717.5764859999999</v>
      </c>
      <c r="O7" s="188" t="s">
        <v>1350</v>
      </c>
      <c r="Q7" s="189"/>
      <c r="R7" s="190">
        <v>22</v>
      </c>
      <c r="T7" s="189"/>
    </row>
    <row r="8" spans="2:20" x14ac:dyDescent="0.25">
      <c r="C8" s="191" t="s">
        <v>1351</v>
      </c>
      <c r="D8" s="182">
        <v>1</v>
      </c>
      <c r="E8" s="192"/>
      <c r="J8" s="193" t="s">
        <v>1352</v>
      </c>
      <c r="K8" s="194">
        <f>1054.54+1297.54</f>
        <v>2352.08</v>
      </c>
      <c r="L8" s="186">
        <f>70.78*57.37%</f>
        <v>40.606485999999997</v>
      </c>
      <c r="M8" s="187">
        <f>+K8-L8</f>
        <v>2311.4735139999998</v>
      </c>
      <c r="O8" s="188" t="s">
        <v>1353</v>
      </c>
      <c r="Q8" s="189"/>
      <c r="R8" s="190">
        <v>25</v>
      </c>
      <c r="T8" s="189"/>
    </row>
    <row r="9" spans="2:20" x14ac:dyDescent="0.25">
      <c r="C9" s="195" t="s">
        <v>1354</v>
      </c>
      <c r="D9" s="196"/>
      <c r="E9" s="197">
        <f>SUM(E7:E8)</f>
        <v>4029.05</v>
      </c>
      <c r="J9" s="198"/>
      <c r="K9" s="199"/>
      <c r="L9" s="199"/>
      <c r="M9" s="187"/>
      <c r="O9" s="190">
        <v>17</v>
      </c>
      <c r="P9">
        <v>18</v>
      </c>
      <c r="Q9" s="189"/>
      <c r="R9" s="190"/>
      <c r="T9" s="189"/>
    </row>
    <row r="10" spans="2:20" x14ac:dyDescent="0.25">
      <c r="C10" s="200"/>
      <c r="D10" s="201"/>
      <c r="E10" s="202"/>
      <c r="J10" s="198" t="s">
        <v>1355</v>
      </c>
      <c r="K10" s="185">
        <f>SUM(K7:K8)</f>
        <v>4099.83</v>
      </c>
      <c r="L10" s="186">
        <f>+L8+L7</f>
        <v>70.78</v>
      </c>
      <c r="M10" s="187">
        <f>SUM(M7:M8)</f>
        <v>4029.0499999999997</v>
      </c>
      <c r="O10" s="190">
        <v>23</v>
      </c>
      <c r="P10">
        <v>20</v>
      </c>
      <c r="Q10" s="189"/>
      <c r="R10" s="190"/>
      <c r="T10" s="189"/>
    </row>
    <row r="11" spans="2:20" x14ac:dyDescent="0.25">
      <c r="D11" s="203"/>
      <c r="E11" s="204"/>
      <c r="J11" s="198"/>
      <c r="K11" s="199"/>
      <c r="L11" s="199"/>
      <c r="M11" s="187"/>
      <c r="O11" s="190">
        <v>29</v>
      </c>
      <c r="P11">
        <v>24</v>
      </c>
      <c r="R11" t="s">
        <v>1356</v>
      </c>
      <c r="S11">
        <v>83350</v>
      </c>
    </row>
    <row r="12" spans="2:20" ht="15.75" thickBot="1" x14ac:dyDescent="0.3">
      <c r="B12" s="169" t="s">
        <v>1357</v>
      </c>
      <c r="C12" s="169"/>
      <c r="D12" s="169"/>
      <c r="E12" s="169"/>
      <c r="F12" s="169"/>
      <c r="J12" s="205"/>
      <c r="K12" s="206"/>
      <c r="L12" s="206"/>
      <c r="M12" s="207"/>
      <c r="R12" s="196" t="s">
        <v>1358</v>
      </c>
      <c r="S12" s="196" t="s">
        <v>1359</v>
      </c>
    </row>
    <row r="13" spans="2:20" x14ac:dyDescent="0.25">
      <c r="B13" s="169" t="s">
        <v>1360</v>
      </c>
      <c r="C13" s="169"/>
      <c r="D13" s="169"/>
      <c r="E13" s="169"/>
      <c r="F13" s="169"/>
      <c r="G13" s="208"/>
    </row>
    <row r="14" spans="2:20" x14ac:dyDescent="0.25">
      <c r="B14" s="169" t="s">
        <v>1361</v>
      </c>
      <c r="C14" s="169"/>
      <c r="D14" s="169"/>
      <c r="E14" s="169"/>
      <c r="F14" s="169"/>
      <c r="G14" s="208"/>
      <c r="I14" s="209"/>
    </row>
    <row r="15" spans="2:20" x14ac:dyDescent="0.25">
      <c r="B15" s="208"/>
      <c r="C15" s="208"/>
      <c r="D15" s="208"/>
      <c r="E15" s="208"/>
      <c r="F15" s="208"/>
      <c r="G15" s="208"/>
    </row>
    <row r="16" spans="2:20" x14ac:dyDescent="0.25">
      <c r="B16" s="171" t="s">
        <v>1362</v>
      </c>
      <c r="C16" s="171" t="s">
        <v>1363</v>
      </c>
      <c r="D16" s="171" t="s">
        <v>166</v>
      </c>
      <c r="E16" s="171" t="s">
        <v>173</v>
      </c>
      <c r="F16" s="171" t="s">
        <v>1364</v>
      </c>
    </row>
    <row r="17" spans="2:11" hidden="1" x14ac:dyDescent="0.25">
      <c r="B17" s="210" t="s">
        <v>1365</v>
      </c>
      <c r="C17" s="211"/>
      <c r="D17" s="210" t="s">
        <v>1366</v>
      </c>
      <c r="E17" s="210" t="s">
        <v>1367</v>
      </c>
      <c r="F17" s="212"/>
    </row>
    <row r="18" spans="2:11" hidden="1" x14ac:dyDescent="0.25">
      <c r="B18" s="210" t="s">
        <v>1365</v>
      </c>
      <c r="C18" s="211"/>
      <c r="D18" s="210" t="s">
        <v>1366</v>
      </c>
      <c r="E18" s="210" t="s">
        <v>1367</v>
      </c>
      <c r="F18" s="212"/>
    </row>
    <row r="19" spans="2:11" hidden="1" x14ac:dyDescent="0.25">
      <c r="B19" s="210" t="s">
        <v>1365</v>
      </c>
      <c r="C19" s="211"/>
      <c r="D19" s="210" t="s">
        <v>1366</v>
      </c>
      <c r="E19" s="210" t="s">
        <v>1367</v>
      </c>
      <c r="F19" s="212"/>
    </row>
    <row r="20" spans="2:11" hidden="1" x14ac:dyDescent="0.25">
      <c r="B20" s="210" t="s">
        <v>1365</v>
      </c>
      <c r="C20" s="211"/>
      <c r="D20" s="210" t="s">
        <v>1366</v>
      </c>
      <c r="E20" s="210" t="s">
        <v>1367</v>
      </c>
      <c r="F20" s="212"/>
    </row>
    <row r="21" spans="2:11" hidden="1" x14ac:dyDescent="0.25">
      <c r="B21" s="210" t="s">
        <v>1365</v>
      </c>
      <c r="C21" s="211"/>
      <c r="D21" s="210" t="s">
        <v>1366</v>
      </c>
      <c r="E21" s="210" t="s">
        <v>1367</v>
      </c>
      <c r="F21" s="212"/>
    </row>
    <row r="22" spans="2:11" hidden="1" x14ac:dyDescent="0.25">
      <c r="B22" s="210" t="s">
        <v>1365</v>
      </c>
      <c r="C22" s="211"/>
      <c r="D22" s="210" t="s">
        <v>1366</v>
      </c>
      <c r="E22" s="210" t="s">
        <v>1367</v>
      </c>
      <c r="F22" s="212"/>
    </row>
    <row r="23" spans="2:11" hidden="1" x14ac:dyDescent="0.25">
      <c r="B23" s="210" t="s">
        <v>1365</v>
      </c>
      <c r="C23" s="211"/>
      <c r="D23" s="210" t="s">
        <v>1366</v>
      </c>
      <c r="E23" s="210" t="s">
        <v>1367</v>
      </c>
      <c r="F23" s="212"/>
    </row>
    <row r="24" spans="2:11" hidden="1" x14ac:dyDescent="0.25">
      <c r="B24" s="210" t="s">
        <v>1365</v>
      </c>
      <c r="C24" s="211"/>
      <c r="D24" s="210" t="s">
        <v>1366</v>
      </c>
      <c r="E24" s="210" t="s">
        <v>1367</v>
      </c>
      <c r="F24" s="212"/>
    </row>
    <row r="25" spans="2:11" hidden="1" x14ac:dyDescent="0.25">
      <c r="B25" s="210" t="s">
        <v>1365</v>
      </c>
      <c r="C25" s="211"/>
      <c r="D25" s="210" t="s">
        <v>1366</v>
      </c>
      <c r="E25" s="210" t="s">
        <v>1367</v>
      </c>
      <c r="F25" s="212"/>
    </row>
    <row r="26" spans="2:11" hidden="1" x14ac:dyDescent="0.25">
      <c r="B26" s="210" t="s">
        <v>1365</v>
      </c>
      <c r="C26" s="211"/>
      <c r="D26" s="213" t="s">
        <v>1366</v>
      </c>
      <c r="E26" s="213" t="s">
        <v>1367</v>
      </c>
      <c r="F26" s="212"/>
    </row>
    <row r="27" spans="2:11" hidden="1" x14ac:dyDescent="0.25">
      <c r="B27" s="210" t="s">
        <v>1365</v>
      </c>
      <c r="C27" s="211"/>
      <c r="D27" s="213" t="s">
        <v>1366</v>
      </c>
      <c r="E27" s="213" t="s">
        <v>1367</v>
      </c>
      <c r="F27" s="212"/>
    </row>
    <row r="28" spans="2:11" hidden="1" x14ac:dyDescent="0.25">
      <c r="B28" s="210" t="s">
        <v>1365</v>
      </c>
      <c r="C28" s="211"/>
      <c r="D28" s="213" t="s">
        <v>1366</v>
      </c>
      <c r="E28" s="213" t="s">
        <v>1367</v>
      </c>
      <c r="F28" s="212"/>
    </row>
    <row r="29" spans="2:11" hidden="1" x14ac:dyDescent="0.25">
      <c r="B29" s="210" t="s">
        <v>1365</v>
      </c>
      <c r="C29" s="211"/>
      <c r="D29" s="213" t="s">
        <v>1366</v>
      </c>
      <c r="E29" s="213" t="s">
        <v>1367</v>
      </c>
      <c r="F29" s="212" t="s">
        <v>2</v>
      </c>
    </row>
    <row r="30" spans="2:11" hidden="1" x14ac:dyDescent="0.25">
      <c r="B30" s="210" t="s">
        <v>1365</v>
      </c>
      <c r="C30" s="211"/>
      <c r="D30" s="213" t="s">
        <v>1366</v>
      </c>
      <c r="E30" s="213" t="s">
        <v>1367</v>
      </c>
      <c r="F30" s="212"/>
    </row>
    <row r="31" spans="2:11" hidden="1" x14ac:dyDescent="0.25">
      <c r="B31" s="210" t="s">
        <v>1365</v>
      </c>
      <c r="C31" s="211"/>
      <c r="D31" s="213" t="s">
        <v>1366</v>
      </c>
      <c r="E31" s="213" t="s">
        <v>1367</v>
      </c>
      <c r="F31" s="212"/>
      <c r="K31" t="s">
        <v>2</v>
      </c>
    </row>
    <row r="32" spans="2:11" hidden="1" x14ac:dyDescent="0.25">
      <c r="B32" s="210" t="s">
        <v>1365</v>
      </c>
      <c r="C32" s="211"/>
      <c r="D32" s="213" t="s">
        <v>1366</v>
      </c>
      <c r="E32" s="213" t="s">
        <v>1367</v>
      </c>
      <c r="F32" s="212"/>
    </row>
    <row r="33" spans="2:6" hidden="1" x14ac:dyDescent="0.25">
      <c r="B33" s="210" t="s">
        <v>1365</v>
      </c>
      <c r="C33" s="211"/>
      <c r="D33" s="213" t="s">
        <v>1366</v>
      </c>
      <c r="E33" s="213" t="s">
        <v>1367</v>
      </c>
      <c r="F33" s="212"/>
    </row>
    <row r="34" spans="2:6" hidden="1" x14ac:dyDescent="0.25">
      <c r="B34" s="210" t="s">
        <v>1365</v>
      </c>
      <c r="C34" s="211"/>
      <c r="D34" s="213" t="s">
        <v>1366</v>
      </c>
      <c r="E34" s="213" t="s">
        <v>1367</v>
      </c>
      <c r="F34" s="212"/>
    </row>
    <row r="35" spans="2:6" hidden="1" x14ac:dyDescent="0.25">
      <c r="B35" s="210" t="s">
        <v>1365</v>
      </c>
      <c r="C35" s="211"/>
      <c r="D35" s="210" t="s">
        <v>1366</v>
      </c>
      <c r="E35" s="210" t="s">
        <v>1367</v>
      </c>
      <c r="F35" s="212"/>
    </row>
    <row r="36" spans="2:6" hidden="1" x14ac:dyDescent="0.25">
      <c r="B36" s="210" t="s">
        <v>1365</v>
      </c>
      <c r="C36" s="211"/>
      <c r="D36" s="210" t="s">
        <v>1366</v>
      </c>
      <c r="E36" s="210" t="s">
        <v>1367</v>
      </c>
      <c r="F36" s="212"/>
    </row>
    <row r="37" spans="2:6" hidden="1" x14ac:dyDescent="0.25">
      <c r="B37" s="210" t="s">
        <v>1365</v>
      </c>
      <c r="C37" s="211"/>
      <c r="D37" s="210" t="s">
        <v>1366</v>
      </c>
      <c r="E37" s="210" t="s">
        <v>1367</v>
      </c>
      <c r="F37" s="212"/>
    </row>
    <row r="38" spans="2:6" hidden="1" x14ac:dyDescent="0.25">
      <c r="B38" s="210" t="s">
        <v>1368</v>
      </c>
      <c r="C38" s="211"/>
      <c r="D38" s="210" t="s">
        <v>1366</v>
      </c>
      <c r="E38" s="210" t="s">
        <v>1367</v>
      </c>
      <c r="F38" s="212"/>
    </row>
    <row r="39" spans="2:6" hidden="1" x14ac:dyDescent="0.25">
      <c r="B39" s="210" t="s">
        <v>1368</v>
      </c>
      <c r="C39" s="211"/>
      <c r="D39" s="210" t="s">
        <v>1366</v>
      </c>
      <c r="E39" s="210" t="s">
        <v>1367</v>
      </c>
      <c r="F39" s="212"/>
    </row>
    <row r="40" spans="2:6" hidden="1" x14ac:dyDescent="0.25">
      <c r="B40" s="210" t="s">
        <v>1368</v>
      </c>
      <c r="C40" s="211"/>
      <c r="D40" s="210" t="s">
        <v>1366</v>
      </c>
      <c r="E40" s="210" t="s">
        <v>1367</v>
      </c>
      <c r="F40" s="212"/>
    </row>
    <row r="41" spans="2:6" hidden="1" x14ac:dyDescent="0.25">
      <c r="B41" s="210" t="s">
        <v>1368</v>
      </c>
      <c r="C41" s="211"/>
      <c r="D41" s="210" t="s">
        <v>1366</v>
      </c>
      <c r="E41" s="210" t="s">
        <v>1367</v>
      </c>
      <c r="F41" s="212"/>
    </row>
    <row r="42" spans="2:6" hidden="1" x14ac:dyDescent="0.25">
      <c r="B42" s="210" t="s">
        <v>1368</v>
      </c>
      <c r="C42" s="211"/>
      <c r="D42" s="210" t="s">
        <v>1366</v>
      </c>
      <c r="E42" s="210" t="s">
        <v>1367</v>
      </c>
      <c r="F42" s="212"/>
    </row>
    <row r="43" spans="2:6" hidden="1" x14ac:dyDescent="0.25">
      <c r="B43" s="210" t="s">
        <v>1368</v>
      </c>
      <c r="C43" s="211"/>
      <c r="D43" s="210" t="s">
        <v>1366</v>
      </c>
      <c r="E43" s="210" t="s">
        <v>1367</v>
      </c>
      <c r="F43" s="212"/>
    </row>
    <row r="44" spans="2:6" hidden="1" x14ac:dyDescent="0.25">
      <c r="B44" s="210" t="s">
        <v>1368</v>
      </c>
      <c r="C44" s="211"/>
      <c r="D44" s="210" t="s">
        <v>1366</v>
      </c>
      <c r="E44" s="210" t="s">
        <v>1367</v>
      </c>
      <c r="F44" s="212"/>
    </row>
    <row r="45" spans="2:6" hidden="1" x14ac:dyDescent="0.25">
      <c r="B45" s="210" t="s">
        <v>1368</v>
      </c>
      <c r="C45" s="211"/>
      <c r="D45" s="210" t="s">
        <v>1366</v>
      </c>
      <c r="E45" s="210" t="s">
        <v>1367</v>
      </c>
      <c r="F45" s="212"/>
    </row>
    <row r="46" spans="2:6" hidden="1" x14ac:dyDescent="0.25">
      <c r="B46" s="210" t="s">
        <v>1368</v>
      </c>
      <c r="C46" s="211"/>
      <c r="D46" s="210" t="s">
        <v>1366</v>
      </c>
      <c r="E46" s="210" t="s">
        <v>1367</v>
      </c>
      <c r="F46" s="212"/>
    </row>
    <row r="47" spans="2:6" hidden="1" x14ac:dyDescent="0.25">
      <c r="B47" s="210" t="s">
        <v>1368</v>
      </c>
      <c r="C47" s="211"/>
      <c r="D47" s="210" t="s">
        <v>1366</v>
      </c>
      <c r="E47" s="210" t="s">
        <v>1367</v>
      </c>
      <c r="F47" s="212"/>
    </row>
    <row r="48" spans="2:6" hidden="1" x14ac:dyDescent="0.25">
      <c r="B48" s="210" t="s">
        <v>1368</v>
      </c>
      <c r="C48" s="211"/>
      <c r="D48" s="210" t="s">
        <v>1366</v>
      </c>
      <c r="E48" s="210" t="s">
        <v>1367</v>
      </c>
      <c r="F48" s="212"/>
    </row>
    <row r="49" spans="2:6" hidden="1" x14ac:dyDescent="0.25">
      <c r="B49" s="210" t="s">
        <v>1368</v>
      </c>
      <c r="C49" s="211"/>
      <c r="D49" s="210" t="s">
        <v>1366</v>
      </c>
      <c r="E49" s="210" t="s">
        <v>1367</v>
      </c>
      <c r="F49" s="212"/>
    </row>
    <row r="50" spans="2:6" hidden="1" x14ac:dyDescent="0.25">
      <c r="B50" s="210" t="s">
        <v>1368</v>
      </c>
      <c r="C50" s="211"/>
      <c r="D50" s="210" t="s">
        <v>1366</v>
      </c>
      <c r="E50" s="210" t="s">
        <v>1367</v>
      </c>
      <c r="F50" s="212"/>
    </row>
    <row r="51" spans="2:6" hidden="1" x14ac:dyDescent="0.25">
      <c r="B51" s="210" t="s">
        <v>1368</v>
      </c>
      <c r="C51" s="211"/>
      <c r="D51" s="210" t="s">
        <v>1366</v>
      </c>
      <c r="E51" s="210" t="s">
        <v>1367</v>
      </c>
      <c r="F51" s="212"/>
    </row>
    <row r="52" spans="2:6" hidden="1" x14ac:dyDescent="0.25">
      <c r="B52" s="210" t="s">
        <v>1368</v>
      </c>
      <c r="C52" s="211"/>
      <c r="D52" s="210" t="s">
        <v>1366</v>
      </c>
      <c r="E52" s="210" t="s">
        <v>1367</v>
      </c>
      <c r="F52" s="212"/>
    </row>
    <row r="53" spans="2:6" hidden="1" x14ac:dyDescent="0.25">
      <c r="B53" s="210" t="s">
        <v>1368</v>
      </c>
      <c r="C53" s="211"/>
      <c r="D53" s="210" t="s">
        <v>1366</v>
      </c>
      <c r="E53" s="210" t="s">
        <v>1367</v>
      </c>
      <c r="F53" s="212"/>
    </row>
    <row r="54" spans="2:6" hidden="1" x14ac:dyDescent="0.25">
      <c r="B54" s="210" t="s">
        <v>1368</v>
      </c>
      <c r="C54" s="211"/>
      <c r="D54" s="210" t="s">
        <v>1366</v>
      </c>
      <c r="E54" s="210" t="s">
        <v>1367</v>
      </c>
      <c r="F54" s="212"/>
    </row>
    <row r="55" spans="2:6" hidden="1" x14ac:dyDescent="0.25">
      <c r="B55" s="210" t="s">
        <v>1368</v>
      </c>
      <c r="C55" s="211"/>
      <c r="D55" s="210" t="s">
        <v>1366</v>
      </c>
      <c r="E55" s="210" t="s">
        <v>1367</v>
      </c>
      <c r="F55" s="212"/>
    </row>
    <row r="56" spans="2:6" hidden="1" x14ac:dyDescent="0.25">
      <c r="B56" s="210" t="s">
        <v>1368</v>
      </c>
      <c r="C56" s="211"/>
      <c r="D56" s="210" t="s">
        <v>1366</v>
      </c>
      <c r="E56" s="210" t="s">
        <v>1367</v>
      </c>
      <c r="F56" s="212"/>
    </row>
    <row r="57" spans="2:6" hidden="1" x14ac:dyDescent="0.25">
      <c r="B57" s="210" t="s">
        <v>1368</v>
      </c>
      <c r="C57" s="211"/>
      <c r="D57" s="210" t="s">
        <v>1366</v>
      </c>
      <c r="E57" s="210" t="s">
        <v>1367</v>
      </c>
      <c r="F57" s="212"/>
    </row>
    <row r="58" spans="2:6" hidden="1" x14ac:dyDescent="0.25">
      <c r="B58" s="210" t="s">
        <v>1368</v>
      </c>
      <c r="C58" s="211"/>
      <c r="D58" s="210" t="s">
        <v>1366</v>
      </c>
      <c r="E58" s="210" t="s">
        <v>1367</v>
      </c>
      <c r="F58" s="212"/>
    </row>
    <row r="59" spans="2:6" hidden="1" x14ac:dyDescent="0.25">
      <c r="B59" s="210" t="s">
        <v>1368</v>
      </c>
      <c r="C59" s="211"/>
      <c r="D59" s="210" t="s">
        <v>1366</v>
      </c>
      <c r="E59" s="210" t="s">
        <v>1367</v>
      </c>
      <c r="F59" s="212"/>
    </row>
    <row r="60" spans="2:6" hidden="1" x14ac:dyDescent="0.25">
      <c r="B60" s="210" t="s">
        <v>1368</v>
      </c>
      <c r="C60" s="211"/>
      <c r="D60" s="210" t="s">
        <v>1366</v>
      </c>
      <c r="E60" s="210" t="s">
        <v>1367</v>
      </c>
      <c r="F60" s="212"/>
    </row>
    <row r="61" spans="2:6" hidden="1" x14ac:dyDescent="0.25">
      <c r="B61" s="210"/>
      <c r="C61" s="211"/>
      <c r="D61" s="210"/>
      <c r="E61" s="210"/>
      <c r="F61" s="212"/>
    </row>
    <row r="62" spans="2:6" hidden="1" x14ac:dyDescent="0.25">
      <c r="B62" s="210" t="s">
        <v>1369</v>
      </c>
      <c r="C62" s="211"/>
      <c r="D62" s="210" t="s">
        <v>1366</v>
      </c>
      <c r="E62" s="210" t="s">
        <v>1367</v>
      </c>
      <c r="F62" s="212"/>
    </row>
    <row r="63" spans="2:6" hidden="1" x14ac:dyDescent="0.25">
      <c r="B63" s="210" t="s">
        <v>1369</v>
      </c>
      <c r="C63" s="211"/>
      <c r="D63" s="210" t="s">
        <v>1366</v>
      </c>
      <c r="E63" s="210" t="s">
        <v>1367</v>
      </c>
      <c r="F63" s="212"/>
    </row>
    <row r="64" spans="2:6" hidden="1" x14ac:dyDescent="0.25">
      <c r="B64" s="210" t="s">
        <v>1369</v>
      </c>
      <c r="C64" s="211"/>
      <c r="D64" s="210" t="s">
        <v>1366</v>
      </c>
      <c r="E64" s="210" t="s">
        <v>1367</v>
      </c>
      <c r="F64" s="212"/>
    </row>
    <row r="65" spans="2:6" hidden="1" x14ac:dyDescent="0.25">
      <c r="B65" s="210" t="s">
        <v>1369</v>
      </c>
      <c r="C65" s="211"/>
      <c r="D65" s="210" t="s">
        <v>1366</v>
      </c>
      <c r="E65" s="210" t="s">
        <v>1367</v>
      </c>
      <c r="F65" s="212"/>
    </row>
    <row r="66" spans="2:6" hidden="1" x14ac:dyDescent="0.25">
      <c r="B66" s="210" t="s">
        <v>1369</v>
      </c>
      <c r="C66" s="211"/>
      <c r="D66" s="210" t="s">
        <v>1366</v>
      </c>
      <c r="E66" s="210" t="s">
        <v>1367</v>
      </c>
      <c r="F66" s="212"/>
    </row>
    <row r="67" spans="2:6" hidden="1" x14ac:dyDescent="0.25">
      <c r="B67" s="210" t="s">
        <v>1369</v>
      </c>
      <c r="C67" s="211"/>
      <c r="D67" s="210" t="s">
        <v>1366</v>
      </c>
      <c r="E67" s="210" t="s">
        <v>1367</v>
      </c>
      <c r="F67" s="212"/>
    </row>
    <row r="68" spans="2:6" hidden="1" x14ac:dyDescent="0.25">
      <c r="B68" s="210" t="s">
        <v>1369</v>
      </c>
      <c r="C68" s="211"/>
      <c r="D68" s="210" t="s">
        <v>1366</v>
      </c>
      <c r="E68" s="210" t="s">
        <v>1367</v>
      </c>
      <c r="F68" s="212"/>
    </row>
    <row r="69" spans="2:6" hidden="1" x14ac:dyDescent="0.25">
      <c r="B69" s="210" t="s">
        <v>1369</v>
      </c>
      <c r="C69" s="211"/>
      <c r="D69" s="210" t="s">
        <v>1366</v>
      </c>
      <c r="E69" s="210" t="s">
        <v>1367</v>
      </c>
      <c r="F69" s="212"/>
    </row>
    <row r="70" spans="2:6" hidden="1" x14ac:dyDescent="0.25">
      <c r="B70" s="210" t="s">
        <v>1369</v>
      </c>
      <c r="C70" s="211"/>
      <c r="D70" s="210" t="s">
        <v>1366</v>
      </c>
      <c r="E70" s="210" t="s">
        <v>1367</v>
      </c>
      <c r="F70" s="212"/>
    </row>
    <row r="71" spans="2:6" hidden="1" x14ac:dyDescent="0.25">
      <c r="B71" s="210" t="s">
        <v>1369</v>
      </c>
      <c r="C71" s="211"/>
      <c r="D71" s="210" t="s">
        <v>1366</v>
      </c>
      <c r="E71" s="210" t="s">
        <v>1367</v>
      </c>
      <c r="F71" s="212"/>
    </row>
    <row r="72" spans="2:6" hidden="1" x14ac:dyDescent="0.25">
      <c r="B72" s="210" t="s">
        <v>1369</v>
      </c>
      <c r="C72" s="211"/>
      <c r="D72" s="210" t="s">
        <v>1366</v>
      </c>
      <c r="E72" s="210" t="s">
        <v>1367</v>
      </c>
      <c r="F72" s="212"/>
    </row>
    <row r="73" spans="2:6" hidden="1" x14ac:dyDescent="0.25">
      <c r="B73" s="210" t="s">
        <v>1369</v>
      </c>
      <c r="C73" s="211"/>
      <c r="D73" s="210" t="s">
        <v>1366</v>
      </c>
      <c r="E73" s="210" t="s">
        <v>1367</v>
      </c>
      <c r="F73" s="212"/>
    </row>
    <row r="74" spans="2:6" hidden="1" x14ac:dyDescent="0.25">
      <c r="B74" s="210" t="s">
        <v>1369</v>
      </c>
      <c r="C74" s="211"/>
      <c r="D74" s="210" t="s">
        <v>1366</v>
      </c>
      <c r="E74" s="210" t="s">
        <v>1367</v>
      </c>
      <c r="F74" s="212"/>
    </row>
    <row r="75" spans="2:6" hidden="1" x14ac:dyDescent="0.25">
      <c r="B75" s="210" t="s">
        <v>1369</v>
      </c>
      <c r="C75" s="211"/>
      <c r="D75" s="210" t="s">
        <v>1366</v>
      </c>
      <c r="E75" s="210" t="s">
        <v>1367</v>
      </c>
      <c r="F75" s="212"/>
    </row>
    <row r="76" spans="2:6" hidden="1" x14ac:dyDescent="0.25">
      <c r="B76" s="210" t="s">
        <v>1369</v>
      </c>
      <c r="C76" s="211"/>
      <c r="D76" s="210" t="s">
        <v>1366</v>
      </c>
      <c r="E76" s="210" t="s">
        <v>1367</v>
      </c>
      <c r="F76" s="212"/>
    </row>
    <row r="77" spans="2:6" hidden="1" x14ac:dyDescent="0.25">
      <c r="B77" s="210" t="s">
        <v>1369</v>
      </c>
      <c r="C77" s="211"/>
      <c r="D77" s="210" t="s">
        <v>1366</v>
      </c>
      <c r="E77" s="210" t="s">
        <v>1367</v>
      </c>
      <c r="F77" s="212"/>
    </row>
    <row r="78" spans="2:6" hidden="1" x14ac:dyDescent="0.25">
      <c r="B78" s="210" t="s">
        <v>1369</v>
      </c>
      <c r="C78" s="211"/>
      <c r="D78" s="210" t="s">
        <v>1366</v>
      </c>
      <c r="E78" s="210" t="s">
        <v>1367</v>
      </c>
      <c r="F78" s="212"/>
    </row>
    <row r="79" spans="2:6" hidden="1" x14ac:dyDescent="0.25">
      <c r="B79" s="210" t="s">
        <v>1369</v>
      </c>
      <c r="C79" s="211"/>
      <c r="D79" s="210" t="s">
        <v>1366</v>
      </c>
      <c r="E79" s="210" t="s">
        <v>1367</v>
      </c>
      <c r="F79" s="212"/>
    </row>
    <row r="80" spans="2:6" hidden="1" x14ac:dyDescent="0.25">
      <c r="B80" s="210" t="s">
        <v>1369</v>
      </c>
      <c r="C80" s="211"/>
      <c r="D80" s="210" t="s">
        <v>1366</v>
      </c>
      <c r="E80" s="210" t="s">
        <v>1367</v>
      </c>
      <c r="F80" s="212"/>
    </row>
    <row r="81" spans="2:6" hidden="1" x14ac:dyDescent="0.25">
      <c r="B81" s="210" t="s">
        <v>1369</v>
      </c>
      <c r="C81" s="211"/>
      <c r="D81" s="210" t="s">
        <v>1366</v>
      </c>
      <c r="E81" s="210" t="s">
        <v>1367</v>
      </c>
      <c r="F81" s="212"/>
    </row>
    <row r="82" spans="2:6" hidden="1" x14ac:dyDescent="0.25">
      <c r="B82" s="210" t="s">
        <v>1369</v>
      </c>
      <c r="C82" s="211"/>
      <c r="D82" s="210" t="s">
        <v>1366</v>
      </c>
      <c r="E82" s="210" t="s">
        <v>1367</v>
      </c>
      <c r="F82" s="212"/>
    </row>
    <row r="83" spans="2:6" hidden="1" x14ac:dyDescent="0.25">
      <c r="B83" s="210" t="s">
        <v>1369</v>
      </c>
      <c r="C83" s="211"/>
      <c r="D83" s="210" t="s">
        <v>1366</v>
      </c>
      <c r="E83" s="210" t="s">
        <v>1367</v>
      </c>
      <c r="F83" s="212"/>
    </row>
    <row r="84" spans="2:6" hidden="1" x14ac:dyDescent="0.25">
      <c r="B84" s="210" t="s">
        <v>1369</v>
      </c>
      <c r="C84" s="211"/>
      <c r="D84" s="210" t="s">
        <v>1366</v>
      </c>
      <c r="E84" s="210" t="s">
        <v>1367</v>
      </c>
      <c r="F84" s="212"/>
    </row>
    <row r="85" spans="2:6" hidden="1" x14ac:dyDescent="0.25">
      <c r="B85" s="210" t="s">
        <v>1369</v>
      </c>
      <c r="C85" s="211"/>
      <c r="D85" s="210" t="s">
        <v>1366</v>
      </c>
      <c r="E85" s="210" t="s">
        <v>1367</v>
      </c>
      <c r="F85" s="212"/>
    </row>
    <row r="86" spans="2:6" hidden="1" x14ac:dyDescent="0.25">
      <c r="B86" s="210" t="s">
        <v>1369</v>
      </c>
      <c r="C86" s="211"/>
      <c r="D86" s="210" t="s">
        <v>1366</v>
      </c>
      <c r="E86" s="210" t="s">
        <v>1367</v>
      </c>
      <c r="F86" s="212"/>
    </row>
    <row r="87" spans="2:6" hidden="1" x14ac:dyDescent="0.25">
      <c r="B87" s="210" t="s">
        <v>1369</v>
      </c>
      <c r="C87" s="211"/>
      <c r="D87" s="210" t="s">
        <v>1366</v>
      </c>
      <c r="E87" s="210" t="s">
        <v>1367</v>
      </c>
      <c r="F87" s="212"/>
    </row>
    <row r="88" spans="2:6" hidden="1" x14ac:dyDescent="0.25">
      <c r="B88" s="210" t="s">
        <v>1369</v>
      </c>
      <c r="C88" s="211"/>
      <c r="D88" s="210" t="s">
        <v>1366</v>
      </c>
      <c r="E88" s="210" t="s">
        <v>1367</v>
      </c>
      <c r="F88" s="212"/>
    </row>
    <row r="89" spans="2:6" hidden="1" x14ac:dyDescent="0.25">
      <c r="B89" s="210" t="s">
        <v>1369</v>
      </c>
      <c r="C89" s="211"/>
      <c r="D89" s="210" t="s">
        <v>1366</v>
      </c>
      <c r="E89" s="210" t="s">
        <v>1367</v>
      </c>
      <c r="F89" s="212"/>
    </row>
    <row r="90" spans="2:6" hidden="1" x14ac:dyDescent="0.25">
      <c r="B90" s="210" t="s">
        <v>1369</v>
      </c>
      <c r="C90" s="211"/>
      <c r="D90" s="210" t="s">
        <v>1366</v>
      </c>
      <c r="E90" s="210" t="s">
        <v>1367</v>
      </c>
      <c r="F90" s="212"/>
    </row>
    <row r="91" spans="2:6" hidden="1" x14ac:dyDescent="0.25">
      <c r="B91" s="210" t="s">
        <v>1369</v>
      </c>
      <c r="C91" s="211"/>
      <c r="D91" s="210" t="s">
        <v>1366</v>
      </c>
      <c r="E91" s="210" t="s">
        <v>1367</v>
      </c>
      <c r="F91" s="212"/>
    </row>
    <row r="92" spans="2:6" hidden="1" x14ac:dyDescent="0.25">
      <c r="B92" s="210" t="s">
        <v>1369</v>
      </c>
      <c r="C92" s="211"/>
      <c r="D92" s="210" t="s">
        <v>1366</v>
      </c>
      <c r="E92" s="210" t="s">
        <v>1367</v>
      </c>
      <c r="F92" s="212"/>
    </row>
    <row r="93" spans="2:6" hidden="1" x14ac:dyDescent="0.25">
      <c r="B93" s="210" t="s">
        <v>1369</v>
      </c>
      <c r="C93" s="211"/>
      <c r="D93" s="210" t="s">
        <v>1366</v>
      </c>
      <c r="E93" s="210" t="s">
        <v>1367</v>
      </c>
      <c r="F93" s="212"/>
    </row>
    <row r="94" spans="2:6" hidden="1" x14ac:dyDescent="0.25">
      <c r="B94" s="210" t="s">
        <v>1369</v>
      </c>
      <c r="C94" s="211"/>
      <c r="D94" s="210" t="s">
        <v>1366</v>
      </c>
      <c r="E94" s="210" t="s">
        <v>1367</v>
      </c>
      <c r="F94" s="212"/>
    </row>
    <row r="95" spans="2:6" hidden="1" x14ac:dyDescent="0.25">
      <c r="B95" s="210" t="s">
        <v>1369</v>
      </c>
      <c r="C95" s="211"/>
      <c r="D95" s="210" t="s">
        <v>1366</v>
      </c>
      <c r="E95" s="210" t="s">
        <v>1367</v>
      </c>
      <c r="F95" s="212"/>
    </row>
    <row r="96" spans="2:6" hidden="1" x14ac:dyDescent="0.25">
      <c r="B96" s="210" t="s">
        <v>1369</v>
      </c>
      <c r="C96" s="211"/>
      <c r="D96" s="210" t="s">
        <v>1366</v>
      </c>
      <c r="E96" s="210" t="s">
        <v>1367</v>
      </c>
      <c r="F96" s="212"/>
    </row>
    <row r="97" spans="2:6" hidden="1" x14ac:dyDescent="0.25">
      <c r="B97" s="210" t="s">
        <v>1369</v>
      </c>
      <c r="C97" s="211"/>
      <c r="D97" s="210" t="s">
        <v>1366</v>
      </c>
      <c r="E97" s="210" t="s">
        <v>1367</v>
      </c>
      <c r="F97" s="212"/>
    </row>
    <row r="98" spans="2:6" hidden="1" x14ac:dyDescent="0.25">
      <c r="B98" s="210" t="s">
        <v>1369</v>
      </c>
      <c r="C98" s="211"/>
      <c r="D98" s="210" t="s">
        <v>1366</v>
      </c>
      <c r="E98" s="210" t="s">
        <v>1367</v>
      </c>
      <c r="F98" s="212"/>
    </row>
    <row r="99" spans="2:6" hidden="1" x14ac:dyDescent="0.25">
      <c r="B99" s="210" t="s">
        <v>1369</v>
      </c>
      <c r="C99" s="211"/>
      <c r="D99" s="210" t="s">
        <v>1366</v>
      </c>
      <c r="E99" s="210" t="s">
        <v>1367</v>
      </c>
      <c r="F99" s="212"/>
    </row>
    <row r="100" spans="2:6" hidden="1" x14ac:dyDescent="0.25">
      <c r="B100" s="210" t="s">
        <v>1369</v>
      </c>
      <c r="C100" s="211"/>
      <c r="D100" s="210" t="s">
        <v>1366</v>
      </c>
      <c r="E100" s="210" t="s">
        <v>1367</v>
      </c>
      <c r="F100" s="212"/>
    </row>
    <row r="101" spans="2:6" hidden="1" x14ac:dyDescent="0.25">
      <c r="B101" s="210" t="s">
        <v>1369</v>
      </c>
      <c r="C101" s="211"/>
      <c r="D101" s="210" t="s">
        <v>1366</v>
      </c>
      <c r="E101" s="210" t="s">
        <v>1367</v>
      </c>
      <c r="F101" s="212"/>
    </row>
    <row r="102" spans="2:6" hidden="1" x14ac:dyDescent="0.25">
      <c r="B102" s="210" t="s">
        <v>1369</v>
      </c>
      <c r="C102" s="211"/>
      <c r="D102" s="210" t="s">
        <v>1366</v>
      </c>
      <c r="E102" s="210" t="s">
        <v>1367</v>
      </c>
      <c r="F102" s="212"/>
    </row>
    <row r="103" spans="2:6" hidden="1" x14ac:dyDescent="0.25">
      <c r="B103" s="210" t="s">
        <v>1369</v>
      </c>
      <c r="C103" s="211"/>
      <c r="D103" s="210" t="s">
        <v>1366</v>
      </c>
      <c r="E103" s="210" t="s">
        <v>1367</v>
      </c>
      <c r="F103" s="212"/>
    </row>
    <row r="104" spans="2:6" hidden="1" x14ac:dyDescent="0.25">
      <c r="B104" s="210" t="s">
        <v>1369</v>
      </c>
      <c r="C104" s="211"/>
      <c r="D104" s="210" t="s">
        <v>1366</v>
      </c>
      <c r="E104" s="210" t="s">
        <v>1367</v>
      </c>
      <c r="F104" s="212"/>
    </row>
    <row r="105" spans="2:6" hidden="1" x14ac:dyDescent="0.25">
      <c r="B105" s="210" t="s">
        <v>1369</v>
      </c>
      <c r="C105" s="211"/>
      <c r="D105" s="210" t="s">
        <v>1366</v>
      </c>
      <c r="E105" s="210" t="s">
        <v>1367</v>
      </c>
      <c r="F105" s="212"/>
    </row>
    <row r="106" spans="2:6" hidden="1" x14ac:dyDescent="0.25">
      <c r="B106" s="210" t="s">
        <v>1369</v>
      </c>
      <c r="C106" s="211"/>
      <c r="D106" s="210" t="s">
        <v>1366</v>
      </c>
      <c r="E106" s="210" t="s">
        <v>1367</v>
      </c>
      <c r="F106" s="212"/>
    </row>
    <row r="107" spans="2:6" hidden="1" x14ac:dyDescent="0.25">
      <c r="B107" s="210" t="s">
        <v>1369</v>
      </c>
      <c r="C107" s="211"/>
      <c r="D107" s="210" t="s">
        <v>1366</v>
      </c>
      <c r="E107" s="210" t="s">
        <v>1367</v>
      </c>
      <c r="F107" s="212"/>
    </row>
    <row r="108" spans="2:6" hidden="1" x14ac:dyDescent="0.25">
      <c r="B108" s="210" t="s">
        <v>1369</v>
      </c>
      <c r="C108" s="211"/>
      <c r="D108" s="210" t="s">
        <v>1366</v>
      </c>
      <c r="E108" s="210" t="s">
        <v>1367</v>
      </c>
      <c r="F108" s="212"/>
    </row>
    <row r="109" spans="2:6" hidden="1" x14ac:dyDescent="0.25">
      <c r="B109" s="210" t="s">
        <v>1369</v>
      </c>
      <c r="C109" s="211"/>
      <c r="D109" s="210" t="s">
        <v>1366</v>
      </c>
      <c r="E109" s="210" t="s">
        <v>1367</v>
      </c>
      <c r="F109" s="212"/>
    </row>
    <row r="110" spans="2:6" hidden="1" x14ac:dyDescent="0.25">
      <c r="B110" s="210" t="s">
        <v>1369</v>
      </c>
      <c r="C110" s="211"/>
      <c r="D110" s="210" t="s">
        <v>1366</v>
      </c>
      <c r="E110" s="210" t="s">
        <v>1367</v>
      </c>
      <c r="F110" s="212"/>
    </row>
    <row r="111" spans="2:6" hidden="1" x14ac:dyDescent="0.25">
      <c r="B111" s="210" t="s">
        <v>1369</v>
      </c>
      <c r="C111" s="211"/>
      <c r="D111" s="210" t="s">
        <v>1366</v>
      </c>
      <c r="E111" s="210" t="s">
        <v>1367</v>
      </c>
      <c r="F111" s="212"/>
    </row>
    <row r="112" spans="2:6" hidden="1" x14ac:dyDescent="0.25">
      <c r="B112" s="210" t="s">
        <v>1369</v>
      </c>
      <c r="C112" s="211"/>
      <c r="D112" s="210" t="s">
        <v>1366</v>
      </c>
      <c r="E112" s="210" t="s">
        <v>1367</v>
      </c>
      <c r="F112" s="212"/>
    </row>
    <row r="113" spans="2:7" hidden="1" x14ac:dyDescent="0.25">
      <c r="B113" s="210" t="s">
        <v>1369</v>
      </c>
      <c r="C113" s="211"/>
      <c r="D113" s="210" t="s">
        <v>1366</v>
      </c>
      <c r="E113" s="210" t="s">
        <v>1367</v>
      </c>
      <c r="F113" s="212"/>
    </row>
    <row r="114" spans="2:7" hidden="1" x14ac:dyDescent="0.25">
      <c r="B114" s="210" t="s">
        <v>1369</v>
      </c>
      <c r="C114" s="211"/>
      <c r="D114" s="210" t="s">
        <v>1366</v>
      </c>
      <c r="E114" s="210" t="s">
        <v>1367</v>
      </c>
      <c r="F114" s="212"/>
    </row>
    <row r="115" spans="2:7" hidden="1" x14ac:dyDescent="0.25">
      <c r="B115" s="210" t="s">
        <v>1369</v>
      </c>
      <c r="C115" s="211"/>
      <c r="D115" s="210" t="s">
        <v>1366</v>
      </c>
      <c r="E115" s="210" t="s">
        <v>1367</v>
      </c>
      <c r="F115" s="212"/>
    </row>
    <row r="116" spans="2:7" hidden="1" x14ac:dyDescent="0.25">
      <c r="B116" s="210" t="s">
        <v>1369</v>
      </c>
      <c r="C116" s="211"/>
      <c r="D116" s="210" t="s">
        <v>1366</v>
      </c>
      <c r="E116" s="210" t="s">
        <v>1367</v>
      </c>
      <c r="F116" s="212"/>
    </row>
    <row r="117" spans="2:7" hidden="1" x14ac:dyDescent="0.25">
      <c r="B117" s="210" t="s">
        <v>1369</v>
      </c>
      <c r="C117" s="211"/>
      <c r="D117" s="210" t="s">
        <v>1366</v>
      </c>
      <c r="E117" s="210" t="s">
        <v>1367</v>
      </c>
      <c r="F117" s="212"/>
    </row>
    <row r="118" spans="2:7" hidden="1" x14ac:dyDescent="0.25">
      <c r="B118" s="210"/>
      <c r="C118" s="211"/>
      <c r="D118" s="210"/>
      <c r="E118" s="210"/>
      <c r="F118" s="212"/>
    </row>
    <row r="119" spans="2:7" x14ac:dyDescent="0.25">
      <c r="B119" s="210" t="s">
        <v>1370</v>
      </c>
      <c r="C119" s="211">
        <v>44410</v>
      </c>
      <c r="D119" s="210" t="s">
        <v>1366</v>
      </c>
      <c r="E119" s="210" t="s">
        <v>1367</v>
      </c>
      <c r="F119" s="212">
        <v>48.5</v>
      </c>
    </row>
    <row r="120" spans="2:7" x14ac:dyDescent="0.25">
      <c r="B120" s="210" t="s">
        <v>1370</v>
      </c>
      <c r="C120" s="211">
        <v>44410</v>
      </c>
      <c r="D120" s="210" t="s">
        <v>1366</v>
      </c>
      <c r="E120" s="210" t="s">
        <v>1367</v>
      </c>
      <c r="F120" s="212">
        <v>85.43</v>
      </c>
    </row>
    <row r="121" spans="2:7" x14ac:dyDescent="0.25">
      <c r="B121" s="210" t="s">
        <v>1370</v>
      </c>
      <c r="C121" s="211">
        <v>44412</v>
      </c>
      <c r="D121" s="210" t="s">
        <v>1366</v>
      </c>
      <c r="E121" s="210" t="s">
        <v>1367</v>
      </c>
      <c r="F121" s="212">
        <v>47</v>
      </c>
    </row>
    <row r="122" spans="2:7" x14ac:dyDescent="0.25">
      <c r="B122" s="210" t="s">
        <v>1370</v>
      </c>
      <c r="C122" s="211">
        <v>44417</v>
      </c>
      <c r="D122" s="210" t="s">
        <v>1366</v>
      </c>
      <c r="E122" s="210" t="s">
        <v>1367</v>
      </c>
      <c r="F122" s="212">
        <v>74.03</v>
      </c>
    </row>
    <row r="123" spans="2:7" x14ac:dyDescent="0.25">
      <c r="B123" s="210" t="s">
        <v>1370</v>
      </c>
      <c r="C123" s="211">
        <v>44417</v>
      </c>
      <c r="D123" s="210" t="s">
        <v>1366</v>
      </c>
      <c r="E123" s="210" t="s">
        <v>1367</v>
      </c>
      <c r="F123" s="212">
        <v>83.93</v>
      </c>
      <c r="G123" s="212"/>
    </row>
    <row r="124" spans="2:7" hidden="1" x14ac:dyDescent="0.25">
      <c r="B124" s="210" t="s">
        <v>1370</v>
      </c>
      <c r="C124" s="211">
        <v>44418</v>
      </c>
      <c r="D124" s="210" t="s">
        <v>1366</v>
      </c>
      <c r="E124" s="210" t="s">
        <v>1367</v>
      </c>
      <c r="F124" s="212"/>
    </row>
    <row r="125" spans="2:7" hidden="1" x14ac:dyDescent="0.25">
      <c r="B125" s="210" t="s">
        <v>1370</v>
      </c>
      <c r="C125" s="211">
        <v>44419</v>
      </c>
      <c r="D125" s="210" t="s">
        <v>1366</v>
      </c>
      <c r="E125" s="210" t="s">
        <v>1367</v>
      </c>
      <c r="F125" s="212"/>
    </row>
    <row r="126" spans="2:7" hidden="1" x14ac:dyDescent="0.25">
      <c r="B126" s="210" t="s">
        <v>1370</v>
      </c>
      <c r="C126" s="211">
        <v>44420</v>
      </c>
      <c r="D126" s="210" t="s">
        <v>1366</v>
      </c>
      <c r="E126" s="210" t="s">
        <v>1367</v>
      </c>
      <c r="F126" s="212"/>
    </row>
    <row r="127" spans="2:7" x14ac:dyDescent="0.25">
      <c r="B127" s="210" t="s">
        <v>1370</v>
      </c>
      <c r="C127" s="211">
        <v>44418</v>
      </c>
      <c r="D127" s="210" t="s">
        <v>1366</v>
      </c>
      <c r="E127" s="210" t="s">
        <v>1367</v>
      </c>
      <c r="F127" s="212">
        <v>79.180000000000007</v>
      </c>
    </row>
    <row r="128" spans="2:7" x14ac:dyDescent="0.25">
      <c r="B128" s="210" t="s">
        <v>1370</v>
      </c>
      <c r="C128" s="211">
        <v>44418</v>
      </c>
      <c r="D128" s="210" t="s">
        <v>1366</v>
      </c>
      <c r="E128" s="210" t="s">
        <v>1367</v>
      </c>
      <c r="F128" s="212">
        <v>74.11</v>
      </c>
    </row>
    <row r="129" spans="2:8" x14ac:dyDescent="0.25">
      <c r="B129" s="210" t="s">
        <v>1370</v>
      </c>
      <c r="C129" s="211">
        <v>44419</v>
      </c>
      <c r="D129" s="210" t="s">
        <v>1366</v>
      </c>
      <c r="E129" s="210" t="s">
        <v>1367</v>
      </c>
      <c r="F129" s="212">
        <v>54</v>
      </c>
    </row>
    <row r="130" spans="2:8" x14ac:dyDescent="0.25">
      <c r="B130" s="210" t="s">
        <v>1370</v>
      </c>
      <c r="C130" s="211">
        <v>44420</v>
      </c>
      <c r="D130" s="210" t="s">
        <v>1366</v>
      </c>
      <c r="E130" s="210" t="s">
        <v>1367</v>
      </c>
      <c r="F130" s="212">
        <v>52.1</v>
      </c>
    </row>
    <row r="131" spans="2:8" x14ac:dyDescent="0.25">
      <c r="B131" s="210" t="s">
        <v>1370</v>
      </c>
      <c r="C131" s="211">
        <v>44425</v>
      </c>
      <c r="D131" s="210" t="s">
        <v>1366</v>
      </c>
      <c r="E131" s="210" t="s">
        <v>1367</v>
      </c>
      <c r="F131" s="212">
        <v>80.959999999999994</v>
      </c>
    </row>
    <row r="132" spans="2:8" x14ac:dyDescent="0.25">
      <c r="B132" s="210" t="s">
        <v>1370</v>
      </c>
      <c r="C132" s="211">
        <v>44426</v>
      </c>
      <c r="D132" s="210" t="s">
        <v>1366</v>
      </c>
      <c r="E132" s="210" t="s">
        <v>1367</v>
      </c>
      <c r="F132" s="212">
        <v>37</v>
      </c>
    </row>
    <row r="133" spans="2:8" x14ac:dyDescent="0.25">
      <c r="B133" s="210" t="s">
        <v>1370</v>
      </c>
      <c r="C133" s="211">
        <v>44427</v>
      </c>
      <c r="D133" s="210" t="s">
        <v>1366</v>
      </c>
      <c r="E133" s="210" t="s">
        <v>1367</v>
      </c>
      <c r="F133" s="212">
        <v>55.5</v>
      </c>
    </row>
    <row r="134" spans="2:8" x14ac:dyDescent="0.25">
      <c r="B134" s="210" t="s">
        <v>1370</v>
      </c>
      <c r="C134" s="211">
        <v>44428</v>
      </c>
      <c r="D134" s="210" t="s">
        <v>1366</v>
      </c>
      <c r="E134" s="210" t="s">
        <v>1367</v>
      </c>
      <c r="F134" s="212">
        <v>27.02</v>
      </c>
      <c r="G134" s="212"/>
      <c r="H134" s="212"/>
    </row>
    <row r="135" spans="2:8" x14ac:dyDescent="0.25">
      <c r="B135" s="210" t="s">
        <v>1370</v>
      </c>
      <c r="C135" s="211">
        <v>44431</v>
      </c>
      <c r="D135" s="210" t="s">
        <v>1366</v>
      </c>
      <c r="E135" s="210" t="s">
        <v>1367</v>
      </c>
      <c r="F135" s="212">
        <v>64</v>
      </c>
      <c r="G135" s="212"/>
    </row>
    <row r="136" spans="2:8" x14ac:dyDescent="0.25">
      <c r="B136" s="210" t="s">
        <v>1370</v>
      </c>
      <c r="C136" s="211">
        <v>44432</v>
      </c>
      <c r="D136" s="210" t="s">
        <v>1366</v>
      </c>
      <c r="E136" s="210" t="s">
        <v>1367</v>
      </c>
      <c r="F136" s="212">
        <v>81.12</v>
      </c>
    </row>
    <row r="137" spans="2:8" x14ac:dyDescent="0.25">
      <c r="B137" s="210" t="s">
        <v>1370</v>
      </c>
      <c r="C137" s="211">
        <v>44433</v>
      </c>
      <c r="D137" s="210" t="s">
        <v>1366</v>
      </c>
      <c r="E137" s="210" t="s">
        <v>1367</v>
      </c>
      <c r="F137" s="212">
        <v>31</v>
      </c>
    </row>
    <row r="138" spans="2:8" x14ac:dyDescent="0.25">
      <c r="B138" s="210" t="s">
        <v>1370</v>
      </c>
      <c r="C138" s="211">
        <v>44433</v>
      </c>
      <c r="D138" s="210" t="s">
        <v>1366</v>
      </c>
      <c r="E138" s="210" t="s">
        <v>1367</v>
      </c>
      <c r="F138" s="212">
        <v>79.84</v>
      </c>
    </row>
    <row r="139" spans="2:8" x14ac:dyDescent="0.25">
      <c r="B139" s="210" t="s">
        <v>1370</v>
      </c>
      <c r="C139" s="211">
        <v>44434</v>
      </c>
      <c r="D139" s="210" t="s">
        <v>1366</v>
      </c>
      <c r="E139" s="210" t="s">
        <v>1367</v>
      </c>
      <c r="F139" s="212">
        <v>78.58</v>
      </c>
    </row>
    <row r="140" spans="2:8" x14ac:dyDescent="0.25">
      <c r="B140" s="210" t="s">
        <v>1370</v>
      </c>
      <c r="C140" s="211">
        <v>44438</v>
      </c>
      <c r="D140" s="210" t="s">
        <v>1366</v>
      </c>
      <c r="E140" s="210" t="s">
        <v>1367</v>
      </c>
      <c r="F140" s="212">
        <v>29.01</v>
      </c>
    </row>
    <row r="141" spans="2:8" x14ac:dyDescent="0.25">
      <c r="B141" s="210" t="s">
        <v>1371</v>
      </c>
      <c r="C141" s="211">
        <v>44418</v>
      </c>
      <c r="D141" s="210" t="s">
        <v>1366</v>
      </c>
      <c r="E141" s="210" t="s">
        <v>1367</v>
      </c>
      <c r="F141" s="212">
        <v>68</v>
      </c>
    </row>
    <row r="142" spans="2:8" x14ac:dyDescent="0.25">
      <c r="B142" s="210" t="s">
        <v>1371</v>
      </c>
      <c r="C142" s="211">
        <v>44426</v>
      </c>
      <c r="D142" s="210" t="s">
        <v>1366</v>
      </c>
      <c r="E142" s="210" t="s">
        <v>1367</v>
      </c>
      <c r="F142" s="212">
        <v>55.46</v>
      </c>
    </row>
    <row r="143" spans="2:8" x14ac:dyDescent="0.25">
      <c r="B143" s="210" t="s">
        <v>1372</v>
      </c>
      <c r="C143" s="211">
        <v>44418</v>
      </c>
      <c r="D143" s="210" t="s">
        <v>1366</v>
      </c>
      <c r="E143" s="210" t="s">
        <v>1367</v>
      </c>
      <c r="F143" s="212">
        <v>66.06</v>
      </c>
    </row>
    <row r="144" spans="2:8" x14ac:dyDescent="0.25">
      <c r="B144" s="210" t="s">
        <v>1372</v>
      </c>
      <c r="C144" s="211">
        <v>44427</v>
      </c>
      <c r="D144" s="210" t="s">
        <v>1366</v>
      </c>
      <c r="E144" s="210" t="s">
        <v>1367</v>
      </c>
      <c r="F144" s="212">
        <v>82.87</v>
      </c>
      <c r="G144" s="212"/>
    </row>
    <row r="145" spans="2:6" x14ac:dyDescent="0.25">
      <c r="B145" s="210" t="s">
        <v>1372</v>
      </c>
      <c r="C145" s="211">
        <v>44428</v>
      </c>
      <c r="D145" s="210" t="s">
        <v>1366</v>
      </c>
      <c r="E145" s="210" t="s">
        <v>1367</v>
      </c>
      <c r="F145" s="212">
        <v>62.48</v>
      </c>
    </row>
    <row r="146" spans="2:6" x14ac:dyDescent="0.25">
      <c r="B146" s="210" t="s">
        <v>1372</v>
      </c>
      <c r="C146" s="211">
        <v>44432</v>
      </c>
      <c r="D146" s="210" t="s">
        <v>1366</v>
      </c>
      <c r="E146" s="210" t="s">
        <v>1367</v>
      </c>
      <c r="F146" s="212">
        <v>83.23</v>
      </c>
    </row>
    <row r="147" spans="2:6" x14ac:dyDescent="0.25">
      <c r="B147" s="210" t="s">
        <v>1372</v>
      </c>
      <c r="C147" s="211">
        <v>44433</v>
      </c>
      <c r="D147" s="210" t="s">
        <v>1366</v>
      </c>
      <c r="E147" s="210" t="s">
        <v>1367</v>
      </c>
      <c r="F147" s="212">
        <v>52.52</v>
      </c>
    </row>
    <row r="148" spans="2:6" x14ac:dyDescent="0.25">
      <c r="B148" s="210" t="s">
        <v>1373</v>
      </c>
      <c r="C148" s="211">
        <v>44410</v>
      </c>
      <c r="D148" s="210" t="s">
        <v>1366</v>
      </c>
      <c r="E148" s="210" t="s">
        <v>1367</v>
      </c>
      <c r="F148" s="212">
        <v>63.2</v>
      </c>
    </row>
    <row r="149" spans="2:6" x14ac:dyDescent="0.25">
      <c r="B149" s="210" t="s">
        <v>1373</v>
      </c>
      <c r="C149" s="211">
        <v>44410</v>
      </c>
      <c r="D149" s="210" t="s">
        <v>1366</v>
      </c>
      <c r="E149" s="210" t="s">
        <v>1367</v>
      </c>
      <c r="F149" s="212">
        <v>61.79</v>
      </c>
    </row>
    <row r="150" spans="2:6" x14ac:dyDescent="0.25">
      <c r="B150" s="210" t="s">
        <v>1373</v>
      </c>
      <c r="C150" s="211">
        <v>44411</v>
      </c>
      <c r="D150" s="210" t="s">
        <v>1366</v>
      </c>
      <c r="E150" s="210" t="s">
        <v>1367</v>
      </c>
      <c r="F150" s="212">
        <v>79.099999999999994</v>
      </c>
    </row>
    <row r="151" spans="2:6" x14ac:dyDescent="0.25">
      <c r="B151" s="210" t="s">
        <v>1373</v>
      </c>
      <c r="C151" s="211">
        <v>44413</v>
      </c>
      <c r="D151" s="210" t="s">
        <v>1366</v>
      </c>
      <c r="E151" s="210" t="s">
        <v>1367</v>
      </c>
      <c r="F151" s="212">
        <v>54.85</v>
      </c>
    </row>
    <row r="152" spans="2:6" x14ac:dyDescent="0.25">
      <c r="B152" s="210" t="s">
        <v>1373</v>
      </c>
      <c r="C152" s="211">
        <v>44413</v>
      </c>
      <c r="D152" s="210" t="s">
        <v>1366</v>
      </c>
      <c r="E152" s="210" t="s">
        <v>1367</v>
      </c>
      <c r="F152" s="212">
        <v>58.57</v>
      </c>
    </row>
    <row r="153" spans="2:6" x14ac:dyDescent="0.25">
      <c r="B153" s="210" t="s">
        <v>1373</v>
      </c>
      <c r="C153" s="211">
        <v>44419</v>
      </c>
      <c r="D153" s="210" t="s">
        <v>1366</v>
      </c>
      <c r="E153" s="210" t="s">
        <v>1367</v>
      </c>
      <c r="F153" s="212">
        <v>80.09</v>
      </c>
    </row>
    <row r="154" spans="2:6" x14ac:dyDescent="0.25">
      <c r="B154" s="210" t="s">
        <v>1373</v>
      </c>
      <c r="C154" s="211">
        <v>44419</v>
      </c>
      <c r="D154" s="210" t="s">
        <v>1366</v>
      </c>
      <c r="E154" s="210" t="s">
        <v>1367</v>
      </c>
      <c r="F154" s="212">
        <v>70.010000000000005</v>
      </c>
    </row>
    <row r="155" spans="2:6" x14ac:dyDescent="0.25">
      <c r="B155" s="210" t="s">
        <v>1373</v>
      </c>
      <c r="C155" s="211">
        <v>44419</v>
      </c>
      <c r="D155" s="210" t="s">
        <v>1366</v>
      </c>
      <c r="E155" s="210" t="s">
        <v>1367</v>
      </c>
      <c r="F155" s="212">
        <v>37.979999999999997</v>
      </c>
    </row>
    <row r="156" spans="2:6" x14ac:dyDescent="0.25">
      <c r="B156" s="210" t="s">
        <v>1373</v>
      </c>
      <c r="C156" s="211">
        <v>44419</v>
      </c>
      <c r="D156" s="210" t="s">
        <v>1366</v>
      </c>
      <c r="E156" s="210" t="s">
        <v>1367</v>
      </c>
      <c r="F156" s="212">
        <v>3.13</v>
      </c>
    </row>
    <row r="157" spans="2:6" x14ac:dyDescent="0.25">
      <c r="B157" s="210" t="s">
        <v>1373</v>
      </c>
      <c r="C157" s="211">
        <v>44424</v>
      </c>
      <c r="D157" s="210" t="s">
        <v>1366</v>
      </c>
      <c r="E157" s="210" t="s">
        <v>1367</v>
      </c>
      <c r="F157" s="212">
        <v>55.27</v>
      </c>
    </row>
    <row r="158" spans="2:6" x14ac:dyDescent="0.25">
      <c r="B158" s="210" t="s">
        <v>1373</v>
      </c>
      <c r="C158" s="211">
        <v>44424</v>
      </c>
      <c r="D158" s="210" t="s">
        <v>1366</v>
      </c>
      <c r="E158" s="210" t="s">
        <v>1367</v>
      </c>
      <c r="F158" s="212">
        <v>63.5</v>
      </c>
    </row>
    <row r="159" spans="2:6" x14ac:dyDescent="0.25">
      <c r="B159" s="210" t="s">
        <v>1373</v>
      </c>
      <c r="C159" s="211">
        <v>44426</v>
      </c>
      <c r="D159" s="210" t="s">
        <v>1366</v>
      </c>
      <c r="E159" s="210" t="s">
        <v>1367</v>
      </c>
      <c r="F159" s="212">
        <v>53.88</v>
      </c>
    </row>
    <row r="160" spans="2:6" x14ac:dyDescent="0.25">
      <c r="B160" s="210" t="s">
        <v>1373</v>
      </c>
      <c r="C160" s="211">
        <v>44426</v>
      </c>
      <c r="D160" s="210" t="s">
        <v>1366</v>
      </c>
      <c r="E160" s="210" t="s">
        <v>1367</v>
      </c>
      <c r="F160" s="212">
        <v>42.78</v>
      </c>
    </row>
    <row r="161" spans="2:6" x14ac:dyDescent="0.25">
      <c r="B161" s="210" t="s">
        <v>1373</v>
      </c>
      <c r="C161" s="211">
        <v>44428</v>
      </c>
      <c r="D161" s="210" t="s">
        <v>1366</v>
      </c>
      <c r="E161" s="210" t="s">
        <v>1367</v>
      </c>
      <c r="F161" s="212">
        <v>72.63</v>
      </c>
    </row>
    <row r="162" spans="2:6" x14ac:dyDescent="0.25">
      <c r="B162" s="210" t="s">
        <v>1373</v>
      </c>
      <c r="C162" s="211">
        <v>44434</v>
      </c>
      <c r="D162" s="210" t="s">
        <v>1366</v>
      </c>
      <c r="E162" s="210" t="s">
        <v>1367</v>
      </c>
      <c r="F162" s="212">
        <v>79.739999999999995</v>
      </c>
    </row>
    <row r="163" spans="2:6" x14ac:dyDescent="0.25">
      <c r="B163" s="210" t="s">
        <v>1373</v>
      </c>
      <c r="C163" s="211">
        <v>44435</v>
      </c>
      <c r="D163" s="210" t="s">
        <v>1366</v>
      </c>
      <c r="E163" s="210" t="s">
        <v>1367</v>
      </c>
      <c r="F163" s="212">
        <v>56.81</v>
      </c>
    </row>
    <row r="164" spans="2:6" x14ac:dyDescent="0.25">
      <c r="B164" s="210" t="s">
        <v>1373</v>
      </c>
      <c r="C164" s="211">
        <v>44435</v>
      </c>
      <c r="D164" s="210" t="s">
        <v>1366</v>
      </c>
      <c r="E164" s="210" t="s">
        <v>1367</v>
      </c>
      <c r="F164" s="212">
        <v>62.89</v>
      </c>
    </row>
    <row r="165" spans="2:6" x14ac:dyDescent="0.25">
      <c r="B165" s="210" t="s">
        <v>1373</v>
      </c>
      <c r="C165" s="211">
        <v>44438</v>
      </c>
      <c r="D165" s="210" t="s">
        <v>1366</v>
      </c>
      <c r="E165" s="210" t="s">
        <v>1367</v>
      </c>
      <c r="F165" s="212">
        <v>58.32</v>
      </c>
    </row>
    <row r="166" spans="2:6" x14ac:dyDescent="0.25">
      <c r="B166" s="210" t="s">
        <v>1374</v>
      </c>
      <c r="C166" s="211">
        <v>44426</v>
      </c>
      <c r="D166" s="210" t="s">
        <v>1366</v>
      </c>
      <c r="E166" s="210" t="s">
        <v>1367</v>
      </c>
      <c r="F166" s="212">
        <v>61.65</v>
      </c>
    </row>
    <row r="167" spans="2:6" x14ac:dyDescent="0.25">
      <c r="B167" s="210" t="s">
        <v>1374</v>
      </c>
      <c r="C167" s="211">
        <v>44435</v>
      </c>
      <c r="D167" s="210" t="s">
        <v>1366</v>
      </c>
      <c r="E167" s="210" t="s">
        <v>1367</v>
      </c>
      <c r="F167" s="212">
        <v>53.17</v>
      </c>
    </row>
    <row r="168" spans="2:6" x14ac:dyDescent="0.25">
      <c r="B168" s="210" t="s">
        <v>1375</v>
      </c>
      <c r="C168" s="211">
        <v>44410</v>
      </c>
      <c r="D168" s="210" t="s">
        <v>1366</v>
      </c>
      <c r="E168" s="210" t="s">
        <v>1367</v>
      </c>
      <c r="F168" s="212">
        <v>63.44</v>
      </c>
    </row>
    <row r="169" spans="2:6" x14ac:dyDescent="0.25">
      <c r="B169" s="210" t="s">
        <v>1375</v>
      </c>
      <c r="C169" s="211">
        <v>44410</v>
      </c>
      <c r="D169" s="210" t="s">
        <v>1366</v>
      </c>
      <c r="E169" s="210" t="s">
        <v>1367</v>
      </c>
      <c r="F169" s="212">
        <v>101.25</v>
      </c>
    </row>
    <row r="170" spans="2:6" x14ac:dyDescent="0.25">
      <c r="B170" s="210" t="s">
        <v>1375</v>
      </c>
      <c r="C170" s="211">
        <v>44411</v>
      </c>
      <c r="D170" s="210" t="s">
        <v>1366</v>
      </c>
      <c r="E170" s="210" t="s">
        <v>1367</v>
      </c>
      <c r="F170" s="212">
        <v>62.99</v>
      </c>
    </row>
    <row r="171" spans="2:6" x14ac:dyDescent="0.25">
      <c r="B171" s="210" t="s">
        <v>1375</v>
      </c>
      <c r="C171" s="211">
        <v>44412</v>
      </c>
      <c r="D171" s="210" t="s">
        <v>1366</v>
      </c>
      <c r="E171" s="210" t="s">
        <v>1367</v>
      </c>
      <c r="F171" s="212">
        <v>66.150000000000006</v>
      </c>
    </row>
    <row r="172" spans="2:6" x14ac:dyDescent="0.25">
      <c r="B172" s="210" t="s">
        <v>1375</v>
      </c>
      <c r="C172" s="211">
        <v>44413</v>
      </c>
      <c r="D172" s="210" t="s">
        <v>1366</v>
      </c>
      <c r="E172" s="210" t="s">
        <v>1367</v>
      </c>
      <c r="F172" s="212">
        <v>140.01</v>
      </c>
    </row>
    <row r="173" spans="2:6" x14ac:dyDescent="0.25">
      <c r="B173" s="210" t="s">
        <v>1375</v>
      </c>
      <c r="C173" s="211">
        <v>44417</v>
      </c>
      <c r="D173" s="210" t="s">
        <v>1366</v>
      </c>
      <c r="E173" s="210" t="s">
        <v>1367</v>
      </c>
      <c r="F173" s="212">
        <v>45.86</v>
      </c>
    </row>
    <row r="174" spans="2:6" x14ac:dyDescent="0.25">
      <c r="B174" s="210" t="s">
        <v>1375</v>
      </c>
      <c r="C174" s="211">
        <v>44417</v>
      </c>
      <c r="D174" s="210" t="s">
        <v>1366</v>
      </c>
      <c r="E174" s="210" t="s">
        <v>1367</v>
      </c>
      <c r="F174" s="212">
        <v>62.86</v>
      </c>
    </row>
    <row r="175" spans="2:6" x14ac:dyDescent="0.25">
      <c r="B175" s="210" t="s">
        <v>1375</v>
      </c>
      <c r="C175" s="211">
        <v>44419</v>
      </c>
      <c r="D175" s="210" t="s">
        <v>1366</v>
      </c>
      <c r="E175" s="210" t="s">
        <v>1367</v>
      </c>
      <c r="F175" s="212">
        <v>62.11</v>
      </c>
    </row>
    <row r="176" spans="2:6" x14ac:dyDescent="0.25">
      <c r="B176" s="210" t="s">
        <v>1375</v>
      </c>
      <c r="C176" s="211">
        <v>44420</v>
      </c>
      <c r="D176" s="210" t="s">
        <v>1366</v>
      </c>
      <c r="E176" s="210" t="s">
        <v>1367</v>
      </c>
      <c r="F176" s="212">
        <v>83.5</v>
      </c>
    </row>
    <row r="177" spans="2:9" x14ac:dyDescent="0.25">
      <c r="B177" s="210" t="s">
        <v>1375</v>
      </c>
      <c r="C177" s="211">
        <v>44424</v>
      </c>
      <c r="D177" s="210" t="s">
        <v>1366</v>
      </c>
      <c r="E177" s="210" t="s">
        <v>1367</v>
      </c>
      <c r="F177" s="212">
        <v>96.01</v>
      </c>
    </row>
    <row r="178" spans="2:9" x14ac:dyDescent="0.25">
      <c r="B178" s="210" t="s">
        <v>1375</v>
      </c>
      <c r="C178" s="211">
        <v>44425</v>
      </c>
      <c r="D178" s="210" t="s">
        <v>1366</v>
      </c>
      <c r="E178" s="210" t="s">
        <v>1367</v>
      </c>
      <c r="F178" s="212">
        <v>64.67</v>
      </c>
    </row>
    <row r="179" spans="2:9" x14ac:dyDescent="0.25">
      <c r="B179" s="210" t="s">
        <v>1375</v>
      </c>
      <c r="C179" s="211">
        <v>44426</v>
      </c>
      <c r="D179" s="210" t="s">
        <v>1366</v>
      </c>
      <c r="E179" s="210" t="s">
        <v>1367</v>
      </c>
      <c r="F179" s="212">
        <v>56.22</v>
      </c>
    </row>
    <row r="180" spans="2:9" x14ac:dyDescent="0.25">
      <c r="B180" s="210" t="s">
        <v>1375</v>
      </c>
      <c r="C180" s="214">
        <v>44431</v>
      </c>
      <c r="D180" s="210" t="s">
        <v>1366</v>
      </c>
      <c r="E180" s="210" t="s">
        <v>1367</v>
      </c>
      <c r="F180" s="212">
        <v>88.86</v>
      </c>
    </row>
    <row r="181" spans="2:9" x14ac:dyDescent="0.25">
      <c r="B181" s="210" t="s">
        <v>1375</v>
      </c>
      <c r="C181" s="214">
        <v>44433</v>
      </c>
      <c r="D181" s="210" t="s">
        <v>1366</v>
      </c>
      <c r="E181" s="210" t="s">
        <v>1367</v>
      </c>
      <c r="F181" s="212">
        <v>69.39</v>
      </c>
    </row>
    <row r="182" spans="2:9" x14ac:dyDescent="0.25">
      <c r="B182" s="210" t="s">
        <v>1375</v>
      </c>
      <c r="C182" s="214">
        <v>44433</v>
      </c>
      <c r="D182" s="210" t="s">
        <v>1366</v>
      </c>
      <c r="E182" s="210" t="s">
        <v>1367</v>
      </c>
      <c r="F182" s="212">
        <v>48.81</v>
      </c>
    </row>
    <row r="183" spans="2:9" x14ac:dyDescent="0.25">
      <c r="B183" s="210" t="s">
        <v>1375</v>
      </c>
      <c r="C183" s="214">
        <v>44433</v>
      </c>
      <c r="D183" s="210" t="s">
        <v>1366</v>
      </c>
      <c r="E183" s="210" t="s">
        <v>1367</v>
      </c>
      <c r="F183" s="212">
        <v>55.18</v>
      </c>
    </row>
    <row r="184" spans="2:9" x14ac:dyDescent="0.25">
      <c r="B184" s="210" t="s">
        <v>1375</v>
      </c>
      <c r="C184" s="214">
        <v>44438</v>
      </c>
      <c r="D184" s="210" t="s">
        <v>1366</v>
      </c>
      <c r="E184" s="210" t="s">
        <v>1367</v>
      </c>
      <c r="F184" s="212">
        <v>51.69</v>
      </c>
      <c r="G184" s="209"/>
      <c r="I184" s="215"/>
    </row>
    <row r="185" spans="2:9" x14ac:dyDescent="0.25">
      <c r="B185" s="210" t="s">
        <v>1375</v>
      </c>
      <c r="C185" s="214">
        <v>44438</v>
      </c>
      <c r="D185" s="210" t="s">
        <v>1366</v>
      </c>
      <c r="E185" s="210" t="s">
        <v>1367</v>
      </c>
      <c r="F185" s="212">
        <v>78.540000000000006</v>
      </c>
    </row>
    <row r="186" spans="2:9" x14ac:dyDescent="0.25">
      <c r="B186" s="210"/>
      <c r="C186" s="211"/>
      <c r="D186" s="210"/>
      <c r="E186" s="210" t="s">
        <v>1376</v>
      </c>
      <c r="F186" s="212"/>
    </row>
    <row r="187" spans="2:9" x14ac:dyDescent="0.25">
      <c r="B187" s="210"/>
      <c r="C187" s="211"/>
      <c r="D187" s="210"/>
      <c r="E187" s="210" t="s">
        <v>1377</v>
      </c>
      <c r="F187" s="212">
        <v>-70.78</v>
      </c>
    </row>
    <row r="188" spans="2:9" ht="15.75" thickBot="1" x14ac:dyDescent="0.3">
      <c r="B188" s="210"/>
      <c r="C188" s="211"/>
      <c r="D188" s="210"/>
      <c r="E188" s="216" t="s">
        <v>10</v>
      </c>
      <c r="F188" s="217">
        <f>SUM(F19:F185)+F187</f>
        <v>4029.0500000000006</v>
      </c>
      <c r="G188" s="212"/>
    </row>
    <row r="189" spans="2:9" ht="15.75" thickTop="1" x14ac:dyDescent="0.25">
      <c r="B189" s="210"/>
      <c r="C189" s="211"/>
      <c r="D189" s="210"/>
    </row>
    <row r="190" spans="2:9" x14ac:dyDescent="0.25">
      <c r="B190" s="218"/>
      <c r="C190" s="211"/>
      <c r="D190" s="219"/>
      <c r="E190" s="211"/>
      <c r="F190" s="220"/>
    </row>
    <row r="191" spans="2:9" x14ac:dyDescent="0.25">
      <c r="B191" s="218"/>
      <c r="C191" s="211"/>
      <c r="D191" s="219"/>
      <c r="E191" s="221"/>
      <c r="F191" s="222"/>
    </row>
    <row r="192" spans="2:9" x14ac:dyDescent="0.25">
      <c r="B192" s="218"/>
      <c r="C192" s="214"/>
      <c r="D192" s="223"/>
      <c r="E192" s="211"/>
      <c r="F192" s="224"/>
    </row>
    <row r="194" spans="2:6" x14ac:dyDescent="0.25">
      <c r="C194" s="225"/>
    </row>
    <row r="198" spans="2:6" x14ac:dyDescent="0.25">
      <c r="B198" s="218"/>
      <c r="C198" s="214"/>
    </row>
    <row r="199" spans="2:6" x14ac:dyDescent="0.25">
      <c r="B199" s="218"/>
      <c r="C199" s="214"/>
    </row>
    <row r="200" spans="2:6" x14ac:dyDescent="0.25">
      <c r="B200" s="218"/>
      <c r="C200" s="214"/>
    </row>
    <row r="201" spans="2:6" x14ac:dyDescent="0.25">
      <c r="B201" s="218"/>
      <c r="C201" s="214"/>
    </row>
    <row r="205" spans="2:6" x14ac:dyDescent="0.25">
      <c r="E205" s="221"/>
      <c r="F205" s="226"/>
    </row>
    <row r="1048574" spans="3:3" x14ac:dyDescent="0.25">
      <c r="C1048574" s="211">
        <v>44350</v>
      </c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94FC-D8ED-4C72-A198-626CC0A66997}">
  <sheetPr>
    <outlinePr summaryBelow="0" summaryRight="0"/>
    <pageSetUpPr autoPageBreaks="0"/>
  </sheetPr>
  <dimension ref="A1:AD126"/>
  <sheetViews>
    <sheetView showGridLines="0" showOutlineSymbols="0" workbookViewId="0">
      <selection activeCell="P4" sqref="A4:AA6"/>
    </sheetView>
  </sheetViews>
  <sheetFormatPr defaultRowHeight="12.75" customHeight="1" x14ac:dyDescent="0.25"/>
  <cols>
    <col min="1" max="1" width="1.140625" style="136" customWidth="1"/>
    <col min="2" max="2" width="2.28515625" style="136" customWidth="1"/>
    <col min="3" max="3" width="1.140625" style="136" customWidth="1"/>
    <col min="4" max="4" width="11.42578125" style="136" customWidth="1"/>
    <col min="5" max="5" width="1.140625" style="136" customWidth="1"/>
    <col min="6" max="6" width="6.85546875" style="136" customWidth="1"/>
    <col min="7" max="8" width="1.140625" style="136" customWidth="1"/>
    <col min="9" max="9" width="2.28515625" style="136" customWidth="1"/>
    <col min="10" max="10" width="6.85546875" style="136" customWidth="1"/>
    <col min="11" max="11" width="1.140625" style="136" customWidth="1"/>
    <col min="12" max="12" width="3.42578125" style="136" customWidth="1"/>
    <col min="13" max="14" width="2.28515625" style="136" customWidth="1"/>
    <col min="15" max="15" width="1.140625" style="136" customWidth="1"/>
    <col min="16" max="16" width="4" style="136" customWidth="1"/>
    <col min="17" max="17" width="6.28515625" style="136" customWidth="1"/>
    <col min="18" max="18" width="1.140625" style="136" customWidth="1"/>
    <col min="19" max="19" width="6.85546875" style="136" customWidth="1"/>
    <col min="20" max="20" width="4.5703125" style="136" customWidth="1"/>
    <col min="21" max="24" width="1.140625" style="136" customWidth="1"/>
    <col min="25" max="25" width="8" style="136" customWidth="1"/>
    <col min="26" max="26" width="3.42578125" style="136" customWidth="1"/>
    <col min="27" max="27" width="1.140625" style="136" customWidth="1"/>
    <col min="28" max="28" width="1" style="136" customWidth="1"/>
    <col min="29" max="29" width="11.5703125" style="136" customWidth="1"/>
    <col min="30" max="30" width="3.28515625" style="136" customWidth="1"/>
    <col min="31" max="256" width="6.85546875" style="136" customWidth="1"/>
    <col min="257" max="257" width="1.140625" style="136" customWidth="1"/>
    <col min="258" max="258" width="2.28515625" style="136" customWidth="1"/>
    <col min="259" max="259" width="1.140625" style="136" customWidth="1"/>
    <col min="260" max="260" width="11.42578125" style="136" customWidth="1"/>
    <col min="261" max="261" width="1.140625" style="136" customWidth="1"/>
    <col min="262" max="262" width="6.85546875" style="136" customWidth="1"/>
    <col min="263" max="264" width="1.140625" style="136" customWidth="1"/>
    <col min="265" max="265" width="2.28515625" style="136" customWidth="1"/>
    <col min="266" max="266" width="6.85546875" style="136" customWidth="1"/>
    <col min="267" max="267" width="1.140625" style="136" customWidth="1"/>
    <col min="268" max="268" width="3.42578125" style="136" customWidth="1"/>
    <col min="269" max="270" width="2.28515625" style="136" customWidth="1"/>
    <col min="271" max="271" width="1.140625" style="136" customWidth="1"/>
    <col min="272" max="272" width="4" style="136" customWidth="1"/>
    <col min="273" max="273" width="6.28515625" style="136" customWidth="1"/>
    <col min="274" max="274" width="1.140625" style="136" customWidth="1"/>
    <col min="275" max="275" width="6.85546875" style="136" customWidth="1"/>
    <col min="276" max="276" width="4.5703125" style="136" customWidth="1"/>
    <col min="277" max="280" width="1.140625" style="136" customWidth="1"/>
    <col min="281" max="281" width="8" style="136" customWidth="1"/>
    <col min="282" max="282" width="3.42578125" style="136" customWidth="1"/>
    <col min="283" max="283" width="1.140625" style="136" customWidth="1"/>
    <col min="284" max="284" width="1" style="136" customWidth="1"/>
    <col min="285" max="285" width="11.5703125" style="136" customWidth="1"/>
    <col min="286" max="286" width="3.28515625" style="136" customWidth="1"/>
    <col min="287" max="512" width="6.85546875" style="136" customWidth="1"/>
    <col min="513" max="513" width="1.140625" style="136" customWidth="1"/>
    <col min="514" max="514" width="2.28515625" style="136" customWidth="1"/>
    <col min="515" max="515" width="1.140625" style="136" customWidth="1"/>
    <col min="516" max="516" width="11.42578125" style="136" customWidth="1"/>
    <col min="517" max="517" width="1.140625" style="136" customWidth="1"/>
    <col min="518" max="518" width="6.85546875" style="136" customWidth="1"/>
    <col min="519" max="520" width="1.140625" style="136" customWidth="1"/>
    <col min="521" max="521" width="2.28515625" style="136" customWidth="1"/>
    <col min="522" max="522" width="6.85546875" style="136" customWidth="1"/>
    <col min="523" max="523" width="1.140625" style="136" customWidth="1"/>
    <col min="524" max="524" width="3.42578125" style="136" customWidth="1"/>
    <col min="525" max="526" width="2.28515625" style="136" customWidth="1"/>
    <col min="527" max="527" width="1.140625" style="136" customWidth="1"/>
    <col min="528" max="528" width="4" style="136" customWidth="1"/>
    <col min="529" max="529" width="6.28515625" style="136" customWidth="1"/>
    <col min="530" max="530" width="1.140625" style="136" customWidth="1"/>
    <col min="531" max="531" width="6.85546875" style="136" customWidth="1"/>
    <col min="532" max="532" width="4.5703125" style="136" customWidth="1"/>
    <col min="533" max="536" width="1.140625" style="136" customWidth="1"/>
    <col min="537" max="537" width="8" style="136" customWidth="1"/>
    <col min="538" max="538" width="3.42578125" style="136" customWidth="1"/>
    <col min="539" max="539" width="1.140625" style="136" customWidth="1"/>
    <col min="540" max="540" width="1" style="136" customWidth="1"/>
    <col min="541" max="541" width="11.5703125" style="136" customWidth="1"/>
    <col min="542" max="542" width="3.28515625" style="136" customWidth="1"/>
    <col min="543" max="768" width="6.85546875" style="136" customWidth="1"/>
    <col min="769" max="769" width="1.140625" style="136" customWidth="1"/>
    <col min="770" max="770" width="2.28515625" style="136" customWidth="1"/>
    <col min="771" max="771" width="1.140625" style="136" customWidth="1"/>
    <col min="772" max="772" width="11.42578125" style="136" customWidth="1"/>
    <col min="773" max="773" width="1.140625" style="136" customWidth="1"/>
    <col min="774" max="774" width="6.85546875" style="136" customWidth="1"/>
    <col min="775" max="776" width="1.140625" style="136" customWidth="1"/>
    <col min="777" max="777" width="2.28515625" style="136" customWidth="1"/>
    <col min="778" max="778" width="6.85546875" style="136" customWidth="1"/>
    <col min="779" max="779" width="1.140625" style="136" customWidth="1"/>
    <col min="780" max="780" width="3.42578125" style="136" customWidth="1"/>
    <col min="781" max="782" width="2.28515625" style="136" customWidth="1"/>
    <col min="783" max="783" width="1.140625" style="136" customWidth="1"/>
    <col min="784" max="784" width="4" style="136" customWidth="1"/>
    <col min="785" max="785" width="6.28515625" style="136" customWidth="1"/>
    <col min="786" max="786" width="1.140625" style="136" customWidth="1"/>
    <col min="787" max="787" width="6.85546875" style="136" customWidth="1"/>
    <col min="788" max="788" width="4.5703125" style="136" customWidth="1"/>
    <col min="789" max="792" width="1.140625" style="136" customWidth="1"/>
    <col min="793" max="793" width="8" style="136" customWidth="1"/>
    <col min="794" max="794" width="3.42578125" style="136" customWidth="1"/>
    <col min="795" max="795" width="1.140625" style="136" customWidth="1"/>
    <col min="796" max="796" width="1" style="136" customWidth="1"/>
    <col min="797" max="797" width="11.5703125" style="136" customWidth="1"/>
    <col min="798" max="798" width="3.28515625" style="136" customWidth="1"/>
    <col min="799" max="1024" width="6.85546875" style="136" customWidth="1"/>
    <col min="1025" max="1025" width="1.140625" style="136" customWidth="1"/>
    <col min="1026" max="1026" width="2.28515625" style="136" customWidth="1"/>
    <col min="1027" max="1027" width="1.140625" style="136" customWidth="1"/>
    <col min="1028" max="1028" width="11.42578125" style="136" customWidth="1"/>
    <col min="1029" max="1029" width="1.140625" style="136" customWidth="1"/>
    <col min="1030" max="1030" width="6.85546875" style="136" customWidth="1"/>
    <col min="1031" max="1032" width="1.140625" style="136" customWidth="1"/>
    <col min="1033" max="1033" width="2.28515625" style="136" customWidth="1"/>
    <col min="1034" max="1034" width="6.85546875" style="136" customWidth="1"/>
    <col min="1035" max="1035" width="1.140625" style="136" customWidth="1"/>
    <col min="1036" max="1036" width="3.42578125" style="136" customWidth="1"/>
    <col min="1037" max="1038" width="2.28515625" style="136" customWidth="1"/>
    <col min="1039" max="1039" width="1.140625" style="136" customWidth="1"/>
    <col min="1040" max="1040" width="4" style="136" customWidth="1"/>
    <col min="1041" max="1041" width="6.28515625" style="136" customWidth="1"/>
    <col min="1042" max="1042" width="1.140625" style="136" customWidth="1"/>
    <col min="1043" max="1043" width="6.85546875" style="136" customWidth="1"/>
    <col min="1044" max="1044" width="4.5703125" style="136" customWidth="1"/>
    <col min="1045" max="1048" width="1.140625" style="136" customWidth="1"/>
    <col min="1049" max="1049" width="8" style="136" customWidth="1"/>
    <col min="1050" max="1050" width="3.42578125" style="136" customWidth="1"/>
    <col min="1051" max="1051" width="1.140625" style="136" customWidth="1"/>
    <col min="1052" max="1052" width="1" style="136" customWidth="1"/>
    <col min="1053" max="1053" width="11.5703125" style="136" customWidth="1"/>
    <col min="1054" max="1054" width="3.28515625" style="136" customWidth="1"/>
    <col min="1055" max="1280" width="6.85546875" style="136" customWidth="1"/>
    <col min="1281" max="1281" width="1.140625" style="136" customWidth="1"/>
    <col min="1282" max="1282" width="2.28515625" style="136" customWidth="1"/>
    <col min="1283" max="1283" width="1.140625" style="136" customWidth="1"/>
    <col min="1284" max="1284" width="11.42578125" style="136" customWidth="1"/>
    <col min="1285" max="1285" width="1.140625" style="136" customWidth="1"/>
    <col min="1286" max="1286" width="6.85546875" style="136" customWidth="1"/>
    <col min="1287" max="1288" width="1.140625" style="136" customWidth="1"/>
    <col min="1289" max="1289" width="2.28515625" style="136" customWidth="1"/>
    <col min="1290" max="1290" width="6.85546875" style="136" customWidth="1"/>
    <col min="1291" max="1291" width="1.140625" style="136" customWidth="1"/>
    <col min="1292" max="1292" width="3.42578125" style="136" customWidth="1"/>
    <col min="1293" max="1294" width="2.28515625" style="136" customWidth="1"/>
    <col min="1295" max="1295" width="1.140625" style="136" customWidth="1"/>
    <col min="1296" max="1296" width="4" style="136" customWidth="1"/>
    <col min="1297" max="1297" width="6.28515625" style="136" customWidth="1"/>
    <col min="1298" max="1298" width="1.140625" style="136" customWidth="1"/>
    <col min="1299" max="1299" width="6.85546875" style="136" customWidth="1"/>
    <col min="1300" max="1300" width="4.5703125" style="136" customWidth="1"/>
    <col min="1301" max="1304" width="1.140625" style="136" customWidth="1"/>
    <col min="1305" max="1305" width="8" style="136" customWidth="1"/>
    <col min="1306" max="1306" width="3.42578125" style="136" customWidth="1"/>
    <col min="1307" max="1307" width="1.140625" style="136" customWidth="1"/>
    <col min="1308" max="1308" width="1" style="136" customWidth="1"/>
    <col min="1309" max="1309" width="11.5703125" style="136" customWidth="1"/>
    <col min="1310" max="1310" width="3.28515625" style="136" customWidth="1"/>
    <col min="1311" max="1536" width="6.85546875" style="136" customWidth="1"/>
    <col min="1537" max="1537" width="1.140625" style="136" customWidth="1"/>
    <col min="1538" max="1538" width="2.28515625" style="136" customWidth="1"/>
    <col min="1539" max="1539" width="1.140625" style="136" customWidth="1"/>
    <col min="1540" max="1540" width="11.42578125" style="136" customWidth="1"/>
    <col min="1541" max="1541" width="1.140625" style="136" customWidth="1"/>
    <col min="1542" max="1542" width="6.85546875" style="136" customWidth="1"/>
    <col min="1543" max="1544" width="1.140625" style="136" customWidth="1"/>
    <col min="1545" max="1545" width="2.28515625" style="136" customWidth="1"/>
    <col min="1546" max="1546" width="6.85546875" style="136" customWidth="1"/>
    <col min="1547" max="1547" width="1.140625" style="136" customWidth="1"/>
    <col min="1548" max="1548" width="3.42578125" style="136" customWidth="1"/>
    <col min="1549" max="1550" width="2.28515625" style="136" customWidth="1"/>
    <col min="1551" max="1551" width="1.140625" style="136" customWidth="1"/>
    <col min="1552" max="1552" width="4" style="136" customWidth="1"/>
    <col min="1553" max="1553" width="6.28515625" style="136" customWidth="1"/>
    <col min="1554" max="1554" width="1.140625" style="136" customWidth="1"/>
    <col min="1555" max="1555" width="6.85546875" style="136" customWidth="1"/>
    <col min="1556" max="1556" width="4.5703125" style="136" customWidth="1"/>
    <col min="1557" max="1560" width="1.140625" style="136" customWidth="1"/>
    <col min="1561" max="1561" width="8" style="136" customWidth="1"/>
    <col min="1562" max="1562" width="3.42578125" style="136" customWidth="1"/>
    <col min="1563" max="1563" width="1.140625" style="136" customWidth="1"/>
    <col min="1564" max="1564" width="1" style="136" customWidth="1"/>
    <col min="1565" max="1565" width="11.5703125" style="136" customWidth="1"/>
    <col min="1566" max="1566" width="3.28515625" style="136" customWidth="1"/>
    <col min="1567" max="1792" width="6.85546875" style="136" customWidth="1"/>
    <col min="1793" max="1793" width="1.140625" style="136" customWidth="1"/>
    <col min="1794" max="1794" width="2.28515625" style="136" customWidth="1"/>
    <col min="1795" max="1795" width="1.140625" style="136" customWidth="1"/>
    <col min="1796" max="1796" width="11.42578125" style="136" customWidth="1"/>
    <col min="1797" max="1797" width="1.140625" style="136" customWidth="1"/>
    <col min="1798" max="1798" width="6.85546875" style="136" customWidth="1"/>
    <col min="1799" max="1800" width="1.140625" style="136" customWidth="1"/>
    <col min="1801" max="1801" width="2.28515625" style="136" customWidth="1"/>
    <col min="1802" max="1802" width="6.85546875" style="136" customWidth="1"/>
    <col min="1803" max="1803" width="1.140625" style="136" customWidth="1"/>
    <col min="1804" max="1804" width="3.42578125" style="136" customWidth="1"/>
    <col min="1805" max="1806" width="2.28515625" style="136" customWidth="1"/>
    <col min="1807" max="1807" width="1.140625" style="136" customWidth="1"/>
    <col min="1808" max="1808" width="4" style="136" customWidth="1"/>
    <col min="1809" max="1809" width="6.28515625" style="136" customWidth="1"/>
    <col min="1810" max="1810" width="1.140625" style="136" customWidth="1"/>
    <col min="1811" max="1811" width="6.85546875" style="136" customWidth="1"/>
    <col min="1812" max="1812" width="4.5703125" style="136" customWidth="1"/>
    <col min="1813" max="1816" width="1.140625" style="136" customWidth="1"/>
    <col min="1817" max="1817" width="8" style="136" customWidth="1"/>
    <col min="1818" max="1818" width="3.42578125" style="136" customWidth="1"/>
    <col min="1819" max="1819" width="1.140625" style="136" customWidth="1"/>
    <col min="1820" max="1820" width="1" style="136" customWidth="1"/>
    <col min="1821" max="1821" width="11.5703125" style="136" customWidth="1"/>
    <col min="1822" max="1822" width="3.28515625" style="136" customWidth="1"/>
    <col min="1823" max="2048" width="6.85546875" style="136" customWidth="1"/>
    <col min="2049" max="2049" width="1.140625" style="136" customWidth="1"/>
    <col min="2050" max="2050" width="2.28515625" style="136" customWidth="1"/>
    <col min="2051" max="2051" width="1.140625" style="136" customWidth="1"/>
    <col min="2052" max="2052" width="11.42578125" style="136" customWidth="1"/>
    <col min="2053" max="2053" width="1.140625" style="136" customWidth="1"/>
    <col min="2054" max="2054" width="6.85546875" style="136" customWidth="1"/>
    <col min="2055" max="2056" width="1.140625" style="136" customWidth="1"/>
    <col min="2057" max="2057" width="2.28515625" style="136" customWidth="1"/>
    <col min="2058" max="2058" width="6.85546875" style="136" customWidth="1"/>
    <col min="2059" max="2059" width="1.140625" style="136" customWidth="1"/>
    <col min="2060" max="2060" width="3.42578125" style="136" customWidth="1"/>
    <col min="2061" max="2062" width="2.28515625" style="136" customWidth="1"/>
    <col min="2063" max="2063" width="1.140625" style="136" customWidth="1"/>
    <col min="2064" max="2064" width="4" style="136" customWidth="1"/>
    <col min="2065" max="2065" width="6.28515625" style="136" customWidth="1"/>
    <col min="2066" max="2066" width="1.140625" style="136" customWidth="1"/>
    <col min="2067" max="2067" width="6.85546875" style="136" customWidth="1"/>
    <col min="2068" max="2068" width="4.5703125" style="136" customWidth="1"/>
    <col min="2069" max="2072" width="1.140625" style="136" customWidth="1"/>
    <col min="2073" max="2073" width="8" style="136" customWidth="1"/>
    <col min="2074" max="2074" width="3.42578125" style="136" customWidth="1"/>
    <col min="2075" max="2075" width="1.140625" style="136" customWidth="1"/>
    <col min="2076" max="2076" width="1" style="136" customWidth="1"/>
    <col min="2077" max="2077" width="11.5703125" style="136" customWidth="1"/>
    <col min="2078" max="2078" width="3.28515625" style="136" customWidth="1"/>
    <col min="2079" max="2304" width="6.85546875" style="136" customWidth="1"/>
    <col min="2305" max="2305" width="1.140625" style="136" customWidth="1"/>
    <col min="2306" max="2306" width="2.28515625" style="136" customWidth="1"/>
    <col min="2307" max="2307" width="1.140625" style="136" customWidth="1"/>
    <col min="2308" max="2308" width="11.42578125" style="136" customWidth="1"/>
    <col min="2309" max="2309" width="1.140625" style="136" customWidth="1"/>
    <col min="2310" max="2310" width="6.85546875" style="136" customWidth="1"/>
    <col min="2311" max="2312" width="1.140625" style="136" customWidth="1"/>
    <col min="2313" max="2313" width="2.28515625" style="136" customWidth="1"/>
    <col min="2314" max="2314" width="6.85546875" style="136" customWidth="1"/>
    <col min="2315" max="2315" width="1.140625" style="136" customWidth="1"/>
    <col min="2316" max="2316" width="3.42578125" style="136" customWidth="1"/>
    <col min="2317" max="2318" width="2.28515625" style="136" customWidth="1"/>
    <col min="2319" max="2319" width="1.140625" style="136" customWidth="1"/>
    <col min="2320" max="2320" width="4" style="136" customWidth="1"/>
    <col min="2321" max="2321" width="6.28515625" style="136" customWidth="1"/>
    <col min="2322" max="2322" width="1.140625" style="136" customWidth="1"/>
    <col min="2323" max="2323" width="6.85546875" style="136" customWidth="1"/>
    <col min="2324" max="2324" width="4.5703125" style="136" customWidth="1"/>
    <col min="2325" max="2328" width="1.140625" style="136" customWidth="1"/>
    <col min="2329" max="2329" width="8" style="136" customWidth="1"/>
    <col min="2330" max="2330" width="3.42578125" style="136" customWidth="1"/>
    <col min="2331" max="2331" width="1.140625" style="136" customWidth="1"/>
    <col min="2332" max="2332" width="1" style="136" customWidth="1"/>
    <col min="2333" max="2333" width="11.5703125" style="136" customWidth="1"/>
    <col min="2334" max="2334" width="3.28515625" style="136" customWidth="1"/>
    <col min="2335" max="2560" width="6.85546875" style="136" customWidth="1"/>
    <col min="2561" max="2561" width="1.140625" style="136" customWidth="1"/>
    <col min="2562" max="2562" width="2.28515625" style="136" customWidth="1"/>
    <col min="2563" max="2563" width="1.140625" style="136" customWidth="1"/>
    <col min="2564" max="2564" width="11.42578125" style="136" customWidth="1"/>
    <col min="2565" max="2565" width="1.140625" style="136" customWidth="1"/>
    <col min="2566" max="2566" width="6.85546875" style="136" customWidth="1"/>
    <col min="2567" max="2568" width="1.140625" style="136" customWidth="1"/>
    <col min="2569" max="2569" width="2.28515625" style="136" customWidth="1"/>
    <col min="2570" max="2570" width="6.85546875" style="136" customWidth="1"/>
    <col min="2571" max="2571" width="1.140625" style="136" customWidth="1"/>
    <col min="2572" max="2572" width="3.42578125" style="136" customWidth="1"/>
    <col min="2573" max="2574" width="2.28515625" style="136" customWidth="1"/>
    <col min="2575" max="2575" width="1.140625" style="136" customWidth="1"/>
    <col min="2576" max="2576" width="4" style="136" customWidth="1"/>
    <col min="2577" max="2577" width="6.28515625" style="136" customWidth="1"/>
    <col min="2578" max="2578" width="1.140625" style="136" customWidth="1"/>
    <col min="2579" max="2579" width="6.85546875" style="136" customWidth="1"/>
    <col min="2580" max="2580" width="4.5703125" style="136" customWidth="1"/>
    <col min="2581" max="2584" width="1.140625" style="136" customWidth="1"/>
    <col min="2585" max="2585" width="8" style="136" customWidth="1"/>
    <col min="2586" max="2586" width="3.42578125" style="136" customWidth="1"/>
    <col min="2587" max="2587" width="1.140625" style="136" customWidth="1"/>
    <col min="2588" max="2588" width="1" style="136" customWidth="1"/>
    <col min="2589" max="2589" width="11.5703125" style="136" customWidth="1"/>
    <col min="2590" max="2590" width="3.28515625" style="136" customWidth="1"/>
    <col min="2591" max="2816" width="6.85546875" style="136" customWidth="1"/>
    <col min="2817" max="2817" width="1.140625" style="136" customWidth="1"/>
    <col min="2818" max="2818" width="2.28515625" style="136" customWidth="1"/>
    <col min="2819" max="2819" width="1.140625" style="136" customWidth="1"/>
    <col min="2820" max="2820" width="11.42578125" style="136" customWidth="1"/>
    <col min="2821" max="2821" width="1.140625" style="136" customWidth="1"/>
    <col min="2822" max="2822" width="6.85546875" style="136" customWidth="1"/>
    <col min="2823" max="2824" width="1.140625" style="136" customWidth="1"/>
    <col min="2825" max="2825" width="2.28515625" style="136" customWidth="1"/>
    <col min="2826" max="2826" width="6.85546875" style="136" customWidth="1"/>
    <col min="2827" max="2827" width="1.140625" style="136" customWidth="1"/>
    <col min="2828" max="2828" width="3.42578125" style="136" customWidth="1"/>
    <col min="2829" max="2830" width="2.28515625" style="136" customWidth="1"/>
    <col min="2831" max="2831" width="1.140625" style="136" customWidth="1"/>
    <col min="2832" max="2832" width="4" style="136" customWidth="1"/>
    <col min="2833" max="2833" width="6.28515625" style="136" customWidth="1"/>
    <col min="2834" max="2834" width="1.140625" style="136" customWidth="1"/>
    <col min="2835" max="2835" width="6.85546875" style="136" customWidth="1"/>
    <col min="2836" max="2836" width="4.5703125" style="136" customWidth="1"/>
    <col min="2837" max="2840" width="1.140625" style="136" customWidth="1"/>
    <col min="2841" max="2841" width="8" style="136" customWidth="1"/>
    <col min="2842" max="2842" width="3.42578125" style="136" customWidth="1"/>
    <col min="2843" max="2843" width="1.140625" style="136" customWidth="1"/>
    <col min="2844" max="2844" width="1" style="136" customWidth="1"/>
    <col min="2845" max="2845" width="11.5703125" style="136" customWidth="1"/>
    <col min="2846" max="2846" width="3.28515625" style="136" customWidth="1"/>
    <col min="2847" max="3072" width="6.85546875" style="136" customWidth="1"/>
    <col min="3073" max="3073" width="1.140625" style="136" customWidth="1"/>
    <col min="3074" max="3074" width="2.28515625" style="136" customWidth="1"/>
    <col min="3075" max="3075" width="1.140625" style="136" customWidth="1"/>
    <col min="3076" max="3076" width="11.42578125" style="136" customWidth="1"/>
    <col min="3077" max="3077" width="1.140625" style="136" customWidth="1"/>
    <col min="3078" max="3078" width="6.85546875" style="136" customWidth="1"/>
    <col min="3079" max="3080" width="1.140625" style="136" customWidth="1"/>
    <col min="3081" max="3081" width="2.28515625" style="136" customWidth="1"/>
    <col min="3082" max="3082" width="6.85546875" style="136" customWidth="1"/>
    <col min="3083" max="3083" width="1.140625" style="136" customWidth="1"/>
    <col min="3084" max="3084" width="3.42578125" style="136" customWidth="1"/>
    <col min="3085" max="3086" width="2.28515625" style="136" customWidth="1"/>
    <col min="3087" max="3087" width="1.140625" style="136" customWidth="1"/>
    <col min="3088" max="3088" width="4" style="136" customWidth="1"/>
    <col min="3089" max="3089" width="6.28515625" style="136" customWidth="1"/>
    <col min="3090" max="3090" width="1.140625" style="136" customWidth="1"/>
    <col min="3091" max="3091" width="6.85546875" style="136" customWidth="1"/>
    <col min="3092" max="3092" width="4.5703125" style="136" customWidth="1"/>
    <col min="3093" max="3096" width="1.140625" style="136" customWidth="1"/>
    <col min="3097" max="3097" width="8" style="136" customWidth="1"/>
    <col min="3098" max="3098" width="3.42578125" style="136" customWidth="1"/>
    <col min="3099" max="3099" width="1.140625" style="136" customWidth="1"/>
    <col min="3100" max="3100" width="1" style="136" customWidth="1"/>
    <col min="3101" max="3101" width="11.5703125" style="136" customWidth="1"/>
    <col min="3102" max="3102" width="3.28515625" style="136" customWidth="1"/>
    <col min="3103" max="3328" width="6.85546875" style="136" customWidth="1"/>
    <col min="3329" max="3329" width="1.140625" style="136" customWidth="1"/>
    <col min="3330" max="3330" width="2.28515625" style="136" customWidth="1"/>
    <col min="3331" max="3331" width="1.140625" style="136" customWidth="1"/>
    <col min="3332" max="3332" width="11.42578125" style="136" customWidth="1"/>
    <col min="3333" max="3333" width="1.140625" style="136" customWidth="1"/>
    <col min="3334" max="3334" width="6.85546875" style="136" customWidth="1"/>
    <col min="3335" max="3336" width="1.140625" style="136" customWidth="1"/>
    <col min="3337" max="3337" width="2.28515625" style="136" customWidth="1"/>
    <col min="3338" max="3338" width="6.85546875" style="136" customWidth="1"/>
    <col min="3339" max="3339" width="1.140625" style="136" customWidth="1"/>
    <col min="3340" max="3340" width="3.42578125" style="136" customWidth="1"/>
    <col min="3341" max="3342" width="2.28515625" style="136" customWidth="1"/>
    <col min="3343" max="3343" width="1.140625" style="136" customWidth="1"/>
    <col min="3344" max="3344" width="4" style="136" customWidth="1"/>
    <col min="3345" max="3345" width="6.28515625" style="136" customWidth="1"/>
    <col min="3346" max="3346" width="1.140625" style="136" customWidth="1"/>
    <col min="3347" max="3347" width="6.85546875" style="136" customWidth="1"/>
    <col min="3348" max="3348" width="4.5703125" style="136" customWidth="1"/>
    <col min="3349" max="3352" width="1.140625" style="136" customWidth="1"/>
    <col min="3353" max="3353" width="8" style="136" customWidth="1"/>
    <col min="3354" max="3354" width="3.42578125" style="136" customWidth="1"/>
    <col min="3355" max="3355" width="1.140625" style="136" customWidth="1"/>
    <col min="3356" max="3356" width="1" style="136" customWidth="1"/>
    <col min="3357" max="3357" width="11.5703125" style="136" customWidth="1"/>
    <col min="3358" max="3358" width="3.28515625" style="136" customWidth="1"/>
    <col min="3359" max="3584" width="6.85546875" style="136" customWidth="1"/>
    <col min="3585" max="3585" width="1.140625" style="136" customWidth="1"/>
    <col min="3586" max="3586" width="2.28515625" style="136" customWidth="1"/>
    <col min="3587" max="3587" width="1.140625" style="136" customWidth="1"/>
    <col min="3588" max="3588" width="11.42578125" style="136" customWidth="1"/>
    <col min="3589" max="3589" width="1.140625" style="136" customWidth="1"/>
    <col min="3590" max="3590" width="6.85546875" style="136" customWidth="1"/>
    <col min="3591" max="3592" width="1.140625" style="136" customWidth="1"/>
    <col min="3593" max="3593" width="2.28515625" style="136" customWidth="1"/>
    <col min="3594" max="3594" width="6.85546875" style="136" customWidth="1"/>
    <col min="3595" max="3595" width="1.140625" style="136" customWidth="1"/>
    <col min="3596" max="3596" width="3.42578125" style="136" customWidth="1"/>
    <col min="3597" max="3598" width="2.28515625" style="136" customWidth="1"/>
    <col min="3599" max="3599" width="1.140625" style="136" customWidth="1"/>
    <col min="3600" max="3600" width="4" style="136" customWidth="1"/>
    <col min="3601" max="3601" width="6.28515625" style="136" customWidth="1"/>
    <col min="3602" max="3602" width="1.140625" style="136" customWidth="1"/>
    <col min="3603" max="3603" width="6.85546875" style="136" customWidth="1"/>
    <col min="3604" max="3604" width="4.5703125" style="136" customWidth="1"/>
    <col min="3605" max="3608" width="1.140625" style="136" customWidth="1"/>
    <col min="3609" max="3609" width="8" style="136" customWidth="1"/>
    <col min="3610" max="3610" width="3.42578125" style="136" customWidth="1"/>
    <col min="3611" max="3611" width="1.140625" style="136" customWidth="1"/>
    <col min="3612" max="3612" width="1" style="136" customWidth="1"/>
    <col min="3613" max="3613" width="11.5703125" style="136" customWidth="1"/>
    <col min="3614" max="3614" width="3.28515625" style="136" customWidth="1"/>
    <col min="3615" max="3840" width="6.85546875" style="136" customWidth="1"/>
    <col min="3841" max="3841" width="1.140625" style="136" customWidth="1"/>
    <col min="3842" max="3842" width="2.28515625" style="136" customWidth="1"/>
    <col min="3843" max="3843" width="1.140625" style="136" customWidth="1"/>
    <col min="3844" max="3844" width="11.42578125" style="136" customWidth="1"/>
    <col min="3845" max="3845" width="1.140625" style="136" customWidth="1"/>
    <col min="3846" max="3846" width="6.85546875" style="136" customWidth="1"/>
    <col min="3847" max="3848" width="1.140625" style="136" customWidth="1"/>
    <col min="3849" max="3849" width="2.28515625" style="136" customWidth="1"/>
    <col min="3850" max="3850" width="6.85546875" style="136" customWidth="1"/>
    <col min="3851" max="3851" width="1.140625" style="136" customWidth="1"/>
    <col min="3852" max="3852" width="3.42578125" style="136" customWidth="1"/>
    <col min="3853" max="3854" width="2.28515625" style="136" customWidth="1"/>
    <col min="3855" max="3855" width="1.140625" style="136" customWidth="1"/>
    <col min="3856" max="3856" width="4" style="136" customWidth="1"/>
    <col min="3857" max="3857" width="6.28515625" style="136" customWidth="1"/>
    <col min="3858" max="3858" width="1.140625" style="136" customWidth="1"/>
    <col min="3859" max="3859" width="6.85546875" style="136" customWidth="1"/>
    <col min="3860" max="3860" width="4.5703125" style="136" customWidth="1"/>
    <col min="3861" max="3864" width="1.140625" style="136" customWidth="1"/>
    <col min="3865" max="3865" width="8" style="136" customWidth="1"/>
    <col min="3866" max="3866" width="3.42578125" style="136" customWidth="1"/>
    <col min="3867" max="3867" width="1.140625" style="136" customWidth="1"/>
    <col min="3868" max="3868" width="1" style="136" customWidth="1"/>
    <col min="3869" max="3869" width="11.5703125" style="136" customWidth="1"/>
    <col min="3870" max="3870" width="3.28515625" style="136" customWidth="1"/>
    <col min="3871" max="4096" width="6.85546875" style="136" customWidth="1"/>
    <col min="4097" max="4097" width="1.140625" style="136" customWidth="1"/>
    <col min="4098" max="4098" width="2.28515625" style="136" customWidth="1"/>
    <col min="4099" max="4099" width="1.140625" style="136" customWidth="1"/>
    <col min="4100" max="4100" width="11.42578125" style="136" customWidth="1"/>
    <col min="4101" max="4101" width="1.140625" style="136" customWidth="1"/>
    <col min="4102" max="4102" width="6.85546875" style="136" customWidth="1"/>
    <col min="4103" max="4104" width="1.140625" style="136" customWidth="1"/>
    <col min="4105" max="4105" width="2.28515625" style="136" customWidth="1"/>
    <col min="4106" max="4106" width="6.85546875" style="136" customWidth="1"/>
    <col min="4107" max="4107" width="1.140625" style="136" customWidth="1"/>
    <col min="4108" max="4108" width="3.42578125" style="136" customWidth="1"/>
    <col min="4109" max="4110" width="2.28515625" style="136" customWidth="1"/>
    <col min="4111" max="4111" width="1.140625" style="136" customWidth="1"/>
    <col min="4112" max="4112" width="4" style="136" customWidth="1"/>
    <col min="4113" max="4113" width="6.28515625" style="136" customWidth="1"/>
    <col min="4114" max="4114" width="1.140625" style="136" customWidth="1"/>
    <col min="4115" max="4115" width="6.85546875" style="136" customWidth="1"/>
    <col min="4116" max="4116" width="4.5703125" style="136" customWidth="1"/>
    <col min="4117" max="4120" width="1.140625" style="136" customWidth="1"/>
    <col min="4121" max="4121" width="8" style="136" customWidth="1"/>
    <col min="4122" max="4122" width="3.42578125" style="136" customWidth="1"/>
    <col min="4123" max="4123" width="1.140625" style="136" customWidth="1"/>
    <col min="4124" max="4124" width="1" style="136" customWidth="1"/>
    <col min="4125" max="4125" width="11.5703125" style="136" customWidth="1"/>
    <col min="4126" max="4126" width="3.28515625" style="136" customWidth="1"/>
    <col min="4127" max="4352" width="6.85546875" style="136" customWidth="1"/>
    <col min="4353" max="4353" width="1.140625" style="136" customWidth="1"/>
    <col min="4354" max="4354" width="2.28515625" style="136" customWidth="1"/>
    <col min="4355" max="4355" width="1.140625" style="136" customWidth="1"/>
    <col min="4356" max="4356" width="11.42578125" style="136" customWidth="1"/>
    <col min="4357" max="4357" width="1.140625" style="136" customWidth="1"/>
    <col min="4358" max="4358" width="6.85546875" style="136" customWidth="1"/>
    <col min="4359" max="4360" width="1.140625" style="136" customWidth="1"/>
    <col min="4361" max="4361" width="2.28515625" style="136" customWidth="1"/>
    <col min="4362" max="4362" width="6.85546875" style="136" customWidth="1"/>
    <col min="4363" max="4363" width="1.140625" style="136" customWidth="1"/>
    <col min="4364" max="4364" width="3.42578125" style="136" customWidth="1"/>
    <col min="4365" max="4366" width="2.28515625" style="136" customWidth="1"/>
    <col min="4367" max="4367" width="1.140625" style="136" customWidth="1"/>
    <col min="4368" max="4368" width="4" style="136" customWidth="1"/>
    <col min="4369" max="4369" width="6.28515625" style="136" customWidth="1"/>
    <col min="4370" max="4370" width="1.140625" style="136" customWidth="1"/>
    <col min="4371" max="4371" width="6.85546875" style="136" customWidth="1"/>
    <col min="4372" max="4372" width="4.5703125" style="136" customWidth="1"/>
    <col min="4373" max="4376" width="1.140625" style="136" customWidth="1"/>
    <col min="4377" max="4377" width="8" style="136" customWidth="1"/>
    <col min="4378" max="4378" width="3.42578125" style="136" customWidth="1"/>
    <col min="4379" max="4379" width="1.140625" style="136" customWidth="1"/>
    <col min="4380" max="4380" width="1" style="136" customWidth="1"/>
    <col min="4381" max="4381" width="11.5703125" style="136" customWidth="1"/>
    <col min="4382" max="4382" width="3.28515625" style="136" customWidth="1"/>
    <col min="4383" max="4608" width="6.85546875" style="136" customWidth="1"/>
    <col min="4609" max="4609" width="1.140625" style="136" customWidth="1"/>
    <col min="4610" max="4610" width="2.28515625" style="136" customWidth="1"/>
    <col min="4611" max="4611" width="1.140625" style="136" customWidth="1"/>
    <col min="4612" max="4612" width="11.42578125" style="136" customWidth="1"/>
    <col min="4613" max="4613" width="1.140625" style="136" customWidth="1"/>
    <col min="4614" max="4614" width="6.85546875" style="136" customWidth="1"/>
    <col min="4615" max="4616" width="1.140625" style="136" customWidth="1"/>
    <col min="4617" max="4617" width="2.28515625" style="136" customWidth="1"/>
    <col min="4618" max="4618" width="6.85546875" style="136" customWidth="1"/>
    <col min="4619" max="4619" width="1.140625" style="136" customWidth="1"/>
    <col min="4620" max="4620" width="3.42578125" style="136" customWidth="1"/>
    <col min="4621" max="4622" width="2.28515625" style="136" customWidth="1"/>
    <col min="4623" max="4623" width="1.140625" style="136" customWidth="1"/>
    <col min="4624" max="4624" width="4" style="136" customWidth="1"/>
    <col min="4625" max="4625" width="6.28515625" style="136" customWidth="1"/>
    <col min="4626" max="4626" width="1.140625" style="136" customWidth="1"/>
    <col min="4627" max="4627" width="6.85546875" style="136" customWidth="1"/>
    <col min="4628" max="4628" width="4.5703125" style="136" customWidth="1"/>
    <col min="4629" max="4632" width="1.140625" style="136" customWidth="1"/>
    <col min="4633" max="4633" width="8" style="136" customWidth="1"/>
    <col min="4634" max="4634" width="3.42578125" style="136" customWidth="1"/>
    <col min="4635" max="4635" width="1.140625" style="136" customWidth="1"/>
    <col min="4636" max="4636" width="1" style="136" customWidth="1"/>
    <col min="4637" max="4637" width="11.5703125" style="136" customWidth="1"/>
    <col min="4638" max="4638" width="3.28515625" style="136" customWidth="1"/>
    <col min="4639" max="4864" width="6.85546875" style="136" customWidth="1"/>
    <col min="4865" max="4865" width="1.140625" style="136" customWidth="1"/>
    <col min="4866" max="4866" width="2.28515625" style="136" customWidth="1"/>
    <col min="4867" max="4867" width="1.140625" style="136" customWidth="1"/>
    <col min="4868" max="4868" width="11.42578125" style="136" customWidth="1"/>
    <col min="4869" max="4869" width="1.140625" style="136" customWidth="1"/>
    <col min="4870" max="4870" width="6.85546875" style="136" customWidth="1"/>
    <col min="4871" max="4872" width="1.140625" style="136" customWidth="1"/>
    <col min="4873" max="4873" width="2.28515625" style="136" customWidth="1"/>
    <col min="4874" max="4874" width="6.85546875" style="136" customWidth="1"/>
    <col min="4875" max="4875" width="1.140625" style="136" customWidth="1"/>
    <col min="4876" max="4876" width="3.42578125" style="136" customWidth="1"/>
    <col min="4877" max="4878" width="2.28515625" style="136" customWidth="1"/>
    <col min="4879" max="4879" width="1.140625" style="136" customWidth="1"/>
    <col min="4880" max="4880" width="4" style="136" customWidth="1"/>
    <col min="4881" max="4881" width="6.28515625" style="136" customWidth="1"/>
    <col min="4882" max="4882" width="1.140625" style="136" customWidth="1"/>
    <col min="4883" max="4883" width="6.85546875" style="136" customWidth="1"/>
    <col min="4884" max="4884" width="4.5703125" style="136" customWidth="1"/>
    <col min="4885" max="4888" width="1.140625" style="136" customWidth="1"/>
    <col min="4889" max="4889" width="8" style="136" customWidth="1"/>
    <col min="4890" max="4890" width="3.42578125" style="136" customWidth="1"/>
    <col min="4891" max="4891" width="1.140625" style="136" customWidth="1"/>
    <col min="4892" max="4892" width="1" style="136" customWidth="1"/>
    <col min="4893" max="4893" width="11.5703125" style="136" customWidth="1"/>
    <col min="4894" max="4894" width="3.28515625" style="136" customWidth="1"/>
    <col min="4895" max="5120" width="6.85546875" style="136" customWidth="1"/>
    <col min="5121" max="5121" width="1.140625" style="136" customWidth="1"/>
    <col min="5122" max="5122" width="2.28515625" style="136" customWidth="1"/>
    <col min="5123" max="5123" width="1.140625" style="136" customWidth="1"/>
    <col min="5124" max="5124" width="11.42578125" style="136" customWidth="1"/>
    <col min="5125" max="5125" width="1.140625" style="136" customWidth="1"/>
    <col min="5126" max="5126" width="6.85546875" style="136" customWidth="1"/>
    <col min="5127" max="5128" width="1.140625" style="136" customWidth="1"/>
    <col min="5129" max="5129" width="2.28515625" style="136" customWidth="1"/>
    <col min="5130" max="5130" width="6.85546875" style="136" customWidth="1"/>
    <col min="5131" max="5131" width="1.140625" style="136" customWidth="1"/>
    <col min="5132" max="5132" width="3.42578125" style="136" customWidth="1"/>
    <col min="5133" max="5134" width="2.28515625" style="136" customWidth="1"/>
    <col min="5135" max="5135" width="1.140625" style="136" customWidth="1"/>
    <col min="5136" max="5136" width="4" style="136" customWidth="1"/>
    <col min="5137" max="5137" width="6.28515625" style="136" customWidth="1"/>
    <col min="5138" max="5138" width="1.140625" style="136" customWidth="1"/>
    <col min="5139" max="5139" width="6.85546875" style="136" customWidth="1"/>
    <col min="5140" max="5140" width="4.5703125" style="136" customWidth="1"/>
    <col min="5141" max="5144" width="1.140625" style="136" customWidth="1"/>
    <col min="5145" max="5145" width="8" style="136" customWidth="1"/>
    <col min="5146" max="5146" width="3.42578125" style="136" customWidth="1"/>
    <col min="5147" max="5147" width="1.140625" style="136" customWidth="1"/>
    <col min="5148" max="5148" width="1" style="136" customWidth="1"/>
    <col min="5149" max="5149" width="11.5703125" style="136" customWidth="1"/>
    <col min="5150" max="5150" width="3.28515625" style="136" customWidth="1"/>
    <col min="5151" max="5376" width="6.85546875" style="136" customWidth="1"/>
    <col min="5377" max="5377" width="1.140625" style="136" customWidth="1"/>
    <col min="5378" max="5378" width="2.28515625" style="136" customWidth="1"/>
    <col min="5379" max="5379" width="1.140625" style="136" customWidth="1"/>
    <col min="5380" max="5380" width="11.42578125" style="136" customWidth="1"/>
    <col min="5381" max="5381" width="1.140625" style="136" customWidth="1"/>
    <col min="5382" max="5382" width="6.85546875" style="136" customWidth="1"/>
    <col min="5383" max="5384" width="1.140625" style="136" customWidth="1"/>
    <col min="5385" max="5385" width="2.28515625" style="136" customWidth="1"/>
    <col min="5386" max="5386" width="6.85546875" style="136" customWidth="1"/>
    <col min="5387" max="5387" width="1.140625" style="136" customWidth="1"/>
    <col min="5388" max="5388" width="3.42578125" style="136" customWidth="1"/>
    <col min="5389" max="5390" width="2.28515625" style="136" customWidth="1"/>
    <col min="5391" max="5391" width="1.140625" style="136" customWidth="1"/>
    <col min="5392" max="5392" width="4" style="136" customWidth="1"/>
    <col min="5393" max="5393" width="6.28515625" style="136" customWidth="1"/>
    <col min="5394" max="5394" width="1.140625" style="136" customWidth="1"/>
    <col min="5395" max="5395" width="6.85546875" style="136" customWidth="1"/>
    <col min="5396" max="5396" width="4.5703125" style="136" customWidth="1"/>
    <col min="5397" max="5400" width="1.140625" style="136" customWidth="1"/>
    <col min="5401" max="5401" width="8" style="136" customWidth="1"/>
    <col min="5402" max="5402" width="3.42578125" style="136" customWidth="1"/>
    <col min="5403" max="5403" width="1.140625" style="136" customWidth="1"/>
    <col min="5404" max="5404" width="1" style="136" customWidth="1"/>
    <col min="5405" max="5405" width="11.5703125" style="136" customWidth="1"/>
    <col min="5406" max="5406" width="3.28515625" style="136" customWidth="1"/>
    <col min="5407" max="5632" width="6.85546875" style="136" customWidth="1"/>
    <col min="5633" max="5633" width="1.140625" style="136" customWidth="1"/>
    <col min="5634" max="5634" width="2.28515625" style="136" customWidth="1"/>
    <col min="5635" max="5635" width="1.140625" style="136" customWidth="1"/>
    <col min="5636" max="5636" width="11.42578125" style="136" customWidth="1"/>
    <col min="5637" max="5637" width="1.140625" style="136" customWidth="1"/>
    <col min="5638" max="5638" width="6.85546875" style="136" customWidth="1"/>
    <col min="5639" max="5640" width="1.140625" style="136" customWidth="1"/>
    <col min="5641" max="5641" width="2.28515625" style="136" customWidth="1"/>
    <col min="5642" max="5642" width="6.85546875" style="136" customWidth="1"/>
    <col min="5643" max="5643" width="1.140625" style="136" customWidth="1"/>
    <col min="5644" max="5644" width="3.42578125" style="136" customWidth="1"/>
    <col min="5645" max="5646" width="2.28515625" style="136" customWidth="1"/>
    <col min="5647" max="5647" width="1.140625" style="136" customWidth="1"/>
    <col min="5648" max="5648" width="4" style="136" customWidth="1"/>
    <col min="5649" max="5649" width="6.28515625" style="136" customWidth="1"/>
    <col min="5650" max="5650" width="1.140625" style="136" customWidth="1"/>
    <col min="5651" max="5651" width="6.85546875" style="136" customWidth="1"/>
    <col min="5652" max="5652" width="4.5703125" style="136" customWidth="1"/>
    <col min="5653" max="5656" width="1.140625" style="136" customWidth="1"/>
    <col min="5657" max="5657" width="8" style="136" customWidth="1"/>
    <col min="5658" max="5658" width="3.42578125" style="136" customWidth="1"/>
    <col min="5659" max="5659" width="1.140625" style="136" customWidth="1"/>
    <col min="5660" max="5660" width="1" style="136" customWidth="1"/>
    <col min="5661" max="5661" width="11.5703125" style="136" customWidth="1"/>
    <col min="5662" max="5662" width="3.28515625" style="136" customWidth="1"/>
    <col min="5663" max="5888" width="6.85546875" style="136" customWidth="1"/>
    <col min="5889" max="5889" width="1.140625" style="136" customWidth="1"/>
    <col min="5890" max="5890" width="2.28515625" style="136" customWidth="1"/>
    <col min="5891" max="5891" width="1.140625" style="136" customWidth="1"/>
    <col min="5892" max="5892" width="11.42578125" style="136" customWidth="1"/>
    <col min="5893" max="5893" width="1.140625" style="136" customWidth="1"/>
    <col min="5894" max="5894" width="6.85546875" style="136" customWidth="1"/>
    <col min="5895" max="5896" width="1.140625" style="136" customWidth="1"/>
    <col min="5897" max="5897" width="2.28515625" style="136" customWidth="1"/>
    <col min="5898" max="5898" width="6.85546875" style="136" customWidth="1"/>
    <col min="5899" max="5899" width="1.140625" style="136" customWidth="1"/>
    <col min="5900" max="5900" width="3.42578125" style="136" customWidth="1"/>
    <col min="5901" max="5902" width="2.28515625" style="136" customWidth="1"/>
    <col min="5903" max="5903" width="1.140625" style="136" customWidth="1"/>
    <col min="5904" max="5904" width="4" style="136" customWidth="1"/>
    <col min="5905" max="5905" width="6.28515625" style="136" customWidth="1"/>
    <col min="5906" max="5906" width="1.140625" style="136" customWidth="1"/>
    <col min="5907" max="5907" width="6.85546875" style="136" customWidth="1"/>
    <col min="5908" max="5908" width="4.5703125" style="136" customWidth="1"/>
    <col min="5909" max="5912" width="1.140625" style="136" customWidth="1"/>
    <col min="5913" max="5913" width="8" style="136" customWidth="1"/>
    <col min="5914" max="5914" width="3.42578125" style="136" customWidth="1"/>
    <col min="5915" max="5915" width="1.140625" style="136" customWidth="1"/>
    <col min="5916" max="5916" width="1" style="136" customWidth="1"/>
    <col min="5917" max="5917" width="11.5703125" style="136" customWidth="1"/>
    <col min="5918" max="5918" width="3.28515625" style="136" customWidth="1"/>
    <col min="5919" max="6144" width="6.85546875" style="136" customWidth="1"/>
    <col min="6145" max="6145" width="1.140625" style="136" customWidth="1"/>
    <col min="6146" max="6146" width="2.28515625" style="136" customWidth="1"/>
    <col min="6147" max="6147" width="1.140625" style="136" customWidth="1"/>
    <col min="6148" max="6148" width="11.42578125" style="136" customWidth="1"/>
    <col min="6149" max="6149" width="1.140625" style="136" customWidth="1"/>
    <col min="6150" max="6150" width="6.85546875" style="136" customWidth="1"/>
    <col min="6151" max="6152" width="1.140625" style="136" customWidth="1"/>
    <col min="6153" max="6153" width="2.28515625" style="136" customWidth="1"/>
    <col min="6154" max="6154" width="6.85546875" style="136" customWidth="1"/>
    <col min="6155" max="6155" width="1.140625" style="136" customWidth="1"/>
    <col min="6156" max="6156" width="3.42578125" style="136" customWidth="1"/>
    <col min="6157" max="6158" width="2.28515625" style="136" customWidth="1"/>
    <col min="6159" max="6159" width="1.140625" style="136" customWidth="1"/>
    <col min="6160" max="6160" width="4" style="136" customWidth="1"/>
    <col min="6161" max="6161" width="6.28515625" style="136" customWidth="1"/>
    <col min="6162" max="6162" width="1.140625" style="136" customWidth="1"/>
    <col min="6163" max="6163" width="6.85546875" style="136" customWidth="1"/>
    <col min="6164" max="6164" width="4.5703125" style="136" customWidth="1"/>
    <col min="6165" max="6168" width="1.140625" style="136" customWidth="1"/>
    <col min="6169" max="6169" width="8" style="136" customWidth="1"/>
    <col min="6170" max="6170" width="3.42578125" style="136" customWidth="1"/>
    <col min="6171" max="6171" width="1.140625" style="136" customWidth="1"/>
    <col min="6172" max="6172" width="1" style="136" customWidth="1"/>
    <col min="6173" max="6173" width="11.5703125" style="136" customWidth="1"/>
    <col min="6174" max="6174" width="3.28515625" style="136" customWidth="1"/>
    <col min="6175" max="6400" width="6.85546875" style="136" customWidth="1"/>
    <col min="6401" max="6401" width="1.140625" style="136" customWidth="1"/>
    <col min="6402" max="6402" width="2.28515625" style="136" customWidth="1"/>
    <col min="6403" max="6403" width="1.140625" style="136" customWidth="1"/>
    <col min="6404" max="6404" width="11.42578125" style="136" customWidth="1"/>
    <col min="6405" max="6405" width="1.140625" style="136" customWidth="1"/>
    <col min="6406" max="6406" width="6.85546875" style="136" customWidth="1"/>
    <col min="6407" max="6408" width="1.140625" style="136" customWidth="1"/>
    <col min="6409" max="6409" width="2.28515625" style="136" customWidth="1"/>
    <col min="6410" max="6410" width="6.85546875" style="136" customWidth="1"/>
    <col min="6411" max="6411" width="1.140625" style="136" customWidth="1"/>
    <col min="6412" max="6412" width="3.42578125" style="136" customWidth="1"/>
    <col min="6413" max="6414" width="2.28515625" style="136" customWidth="1"/>
    <col min="6415" max="6415" width="1.140625" style="136" customWidth="1"/>
    <col min="6416" max="6416" width="4" style="136" customWidth="1"/>
    <col min="6417" max="6417" width="6.28515625" style="136" customWidth="1"/>
    <col min="6418" max="6418" width="1.140625" style="136" customWidth="1"/>
    <col min="6419" max="6419" width="6.85546875" style="136" customWidth="1"/>
    <col min="6420" max="6420" width="4.5703125" style="136" customWidth="1"/>
    <col min="6421" max="6424" width="1.140625" style="136" customWidth="1"/>
    <col min="6425" max="6425" width="8" style="136" customWidth="1"/>
    <col min="6426" max="6426" width="3.42578125" style="136" customWidth="1"/>
    <col min="6427" max="6427" width="1.140625" style="136" customWidth="1"/>
    <col min="6428" max="6428" width="1" style="136" customWidth="1"/>
    <col min="6429" max="6429" width="11.5703125" style="136" customWidth="1"/>
    <col min="6430" max="6430" width="3.28515625" style="136" customWidth="1"/>
    <col min="6431" max="6656" width="6.85546875" style="136" customWidth="1"/>
    <col min="6657" max="6657" width="1.140625" style="136" customWidth="1"/>
    <col min="6658" max="6658" width="2.28515625" style="136" customWidth="1"/>
    <col min="6659" max="6659" width="1.140625" style="136" customWidth="1"/>
    <col min="6660" max="6660" width="11.42578125" style="136" customWidth="1"/>
    <col min="6661" max="6661" width="1.140625" style="136" customWidth="1"/>
    <col min="6662" max="6662" width="6.85546875" style="136" customWidth="1"/>
    <col min="6663" max="6664" width="1.140625" style="136" customWidth="1"/>
    <col min="6665" max="6665" width="2.28515625" style="136" customWidth="1"/>
    <col min="6666" max="6666" width="6.85546875" style="136" customWidth="1"/>
    <col min="6667" max="6667" width="1.140625" style="136" customWidth="1"/>
    <col min="6668" max="6668" width="3.42578125" style="136" customWidth="1"/>
    <col min="6669" max="6670" width="2.28515625" style="136" customWidth="1"/>
    <col min="6671" max="6671" width="1.140625" style="136" customWidth="1"/>
    <col min="6672" max="6672" width="4" style="136" customWidth="1"/>
    <col min="6673" max="6673" width="6.28515625" style="136" customWidth="1"/>
    <col min="6674" max="6674" width="1.140625" style="136" customWidth="1"/>
    <col min="6675" max="6675" width="6.85546875" style="136" customWidth="1"/>
    <col min="6676" max="6676" width="4.5703125" style="136" customWidth="1"/>
    <col min="6677" max="6680" width="1.140625" style="136" customWidth="1"/>
    <col min="6681" max="6681" width="8" style="136" customWidth="1"/>
    <col min="6682" max="6682" width="3.42578125" style="136" customWidth="1"/>
    <col min="6683" max="6683" width="1.140625" style="136" customWidth="1"/>
    <col min="6684" max="6684" width="1" style="136" customWidth="1"/>
    <col min="6685" max="6685" width="11.5703125" style="136" customWidth="1"/>
    <col min="6686" max="6686" width="3.28515625" style="136" customWidth="1"/>
    <col min="6687" max="6912" width="6.85546875" style="136" customWidth="1"/>
    <col min="6913" max="6913" width="1.140625" style="136" customWidth="1"/>
    <col min="6914" max="6914" width="2.28515625" style="136" customWidth="1"/>
    <col min="6915" max="6915" width="1.140625" style="136" customWidth="1"/>
    <col min="6916" max="6916" width="11.42578125" style="136" customWidth="1"/>
    <col min="6917" max="6917" width="1.140625" style="136" customWidth="1"/>
    <col min="6918" max="6918" width="6.85546875" style="136" customWidth="1"/>
    <col min="6919" max="6920" width="1.140625" style="136" customWidth="1"/>
    <col min="6921" max="6921" width="2.28515625" style="136" customWidth="1"/>
    <col min="6922" max="6922" width="6.85546875" style="136" customWidth="1"/>
    <col min="6923" max="6923" width="1.140625" style="136" customWidth="1"/>
    <col min="6924" max="6924" width="3.42578125" style="136" customWidth="1"/>
    <col min="6925" max="6926" width="2.28515625" style="136" customWidth="1"/>
    <col min="6927" max="6927" width="1.140625" style="136" customWidth="1"/>
    <col min="6928" max="6928" width="4" style="136" customWidth="1"/>
    <col min="6929" max="6929" width="6.28515625" style="136" customWidth="1"/>
    <col min="6930" max="6930" width="1.140625" style="136" customWidth="1"/>
    <col min="6931" max="6931" width="6.85546875" style="136" customWidth="1"/>
    <col min="6932" max="6932" width="4.5703125" style="136" customWidth="1"/>
    <col min="6933" max="6936" width="1.140625" style="136" customWidth="1"/>
    <col min="6937" max="6937" width="8" style="136" customWidth="1"/>
    <col min="6938" max="6938" width="3.42578125" style="136" customWidth="1"/>
    <col min="6939" max="6939" width="1.140625" style="136" customWidth="1"/>
    <col min="6940" max="6940" width="1" style="136" customWidth="1"/>
    <col min="6941" max="6941" width="11.5703125" style="136" customWidth="1"/>
    <col min="6942" max="6942" width="3.28515625" style="136" customWidth="1"/>
    <col min="6943" max="7168" width="6.85546875" style="136" customWidth="1"/>
    <col min="7169" max="7169" width="1.140625" style="136" customWidth="1"/>
    <col min="7170" max="7170" width="2.28515625" style="136" customWidth="1"/>
    <col min="7171" max="7171" width="1.140625" style="136" customWidth="1"/>
    <col min="7172" max="7172" width="11.42578125" style="136" customWidth="1"/>
    <col min="7173" max="7173" width="1.140625" style="136" customWidth="1"/>
    <col min="7174" max="7174" width="6.85546875" style="136" customWidth="1"/>
    <col min="7175" max="7176" width="1.140625" style="136" customWidth="1"/>
    <col min="7177" max="7177" width="2.28515625" style="136" customWidth="1"/>
    <col min="7178" max="7178" width="6.85546875" style="136" customWidth="1"/>
    <col min="7179" max="7179" width="1.140625" style="136" customWidth="1"/>
    <col min="7180" max="7180" width="3.42578125" style="136" customWidth="1"/>
    <col min="7181" max="7182" width="2.28515625" style="136" customWidth="1"/>
    <col min="7183" max="7183" width="1.140625" style="136" customWidth="1"/>
    <col min="7184" max="7184" width="4" style="136" customWidth="1"/>
    <col min="7185" max="7185" width="6.28515625" style="136" customWidth="1"/>
    <col min="7186" max="7186" width="1.140625" style="136" customWidth="1"/>
    <col min="7187" max="7187" width="6.85546875" style="136" customWidth="1"/>
    <col min="7188" max="7188" width="4.5703125" style="136" customWidth="1"/>
    <col min="7189" max="7192" width="1.140625" style="136" customWidth="1"/>
    <col min="7193" max="7193" width="8" style="136" customWidth="1"/>
    <col min="7194" max="7194" width="3.42578125" style="136" customWidth="1"/>
    <col min="7195" max="7195" width="1.140625" style="136" customWidth="1"/>
    <col min="7196" max="7196" width="1" style="136" customWidth="1"/>
    <col min="7197" max="7197" width="11.5703125" style="136" customWidth="1"/>
    <col min="7198" max="7198" width="3.28515625" style="136" customWidth="1"/>
    <col min="7199" max="7424" width="6.85546875" style="136" customWidth="1"/>
    <col min="7425" max="7425" width="1.140625" style="136" customWidth="1"/>
    <col min="7426" max="7426" width="2.28515625" style="136" customWidth="1"/>
    <col min="7427" max="7427" width="1.140625" style="136" customWidth="1"/>
    <col min="7428" max="7428" width="11.42578125" style="136" customWidth="1"/>
    <col min="7429" max="7429" width="1.140625" style="136" customWidth="1"/>
    <col min="7430" max="7430" width="6.85546875" style="136" customWidth="1"/>
    <col min="7431" max="7432" width="1.140625" style="136" customWidth="1"/>
    <col min="7433" max="7433" width="2.28515625" style="136" customWidth="1"/>
    <col min="7434" max="7434" width="6.85546875" style="136" customWidth="1"/>
    <col min="7435" max="7435" width="1.140625" style="136" customWidth="1"/>
    <col min="7436" max="7436" width="3.42578125" style="136" customWidth="1"/>
    <col min="7437" max="7438" width="2.28515625" style="136" customWidth="1"/>
    <col min="7439" max="7439" width="1.140625" style="136" customWidth="1"/>
    <col min="7440" max="7440" width="4" style="136" customWidth="1"/>
    <col min="7441" max="7441" width="6.28515625" style="136" customWidth="1"/>
    <col min="7442" max="7442" width="1.140625" style="136" customWidth="1"/>
    <col min="7443" max="7443" width="6.85546875" style="136" customWidth="1"/>
    <col min="7444" max="7444" width="4.5703125" style="136" customWidth="1"/>
    <col min="7445" max="7448" width="1.140625" style="136" customWidth="1"/>
    <col min="7449" max="7449" width="8" style="136" customWidth="1"/>
    <col min="7450" max="7450" width="3.42578125" style="136" customWidth="1"/>
    <col min="7451" max="7451" width="1.140625" style="136" customWidth="1"/>
    <col min="7452" max="7452" width="1" style="136" customWidth="1"/>
    <col min="7453" max="7453" width="11.5703125" style="136" customWidth="1"/>
    <col min="7454" max="7454" width="3.28515625" style="136" customWidth="1"/>
    <col min="7455" max="7680" width="6.85546875" style="136" customWidth="1"/>
    <col min="7681" max="7681" width="1.140625" style="136" customWidth="1"/>
    <col min="7682" max="7682" width="2.28515625" style="136" customWidth="1"/>
    <col min="7683" max="7683" width="1.140625" style="136" customWidth="1"/>
    <col min="7684" max="7684" width="11.42578125" style="136" customWidth="1"/>
    <col min="7685" max="7685" width="1.140625" style="136" customWidth="1"/>
    <col min="7686" max="7686" width="6.85546875" style="136" customWidth="1"/>
    <col min="7687" max="7688" width="1.140625" style="136" customWidth="1"/>
    <col min="7689" max="7689" width="2.28515625" style="136" customWidth="1"/>
    <col min="7690" max="7690" width="6.85546875" style="136" customWidth="1"/>
    <col min="7691" max="7691" width="1.140625" style="136" customWidth="1"/>
    <col min="7692" max="7692" width="3.42578125" style="136" customWidth="1"/>
    <col min="7693" max="7694" width="2.28515625" style="136" customWidth="1"/>
    <col min="7695" max="7695" width="1.140625" style="136" customWidth="1"/>
    <col min="7696" max="7696" width="4" style="136" customWidth="1"/>
    <col min="7697" max="7697" width="6.28515625" style="136" customWidth="1"/>
    <col min="7698" max="7698" width="1.140625" style="136" customWidth="1"/>
    <col min="7699" max="7699" width="6.85546875" style="136" customWidth="1"/>
    <col min="7700" max="7700" width="4.5703125" style="136" customWidth="1"/>
    <col min="7701" max="7704" width="1.140625" style="136" customWidth="1"/>
    <col min="7705" max="7705" width="8" style="136" customWidth="1"/>
    <col min="7706" max="7706" width="3.42578125" style="136" customWidth="1"/>
    <col min="7707" max="7707" width="1.140625" style="136" customWidth="1"/>
    <col min="7708" max="7708" width="1" style="136" customWidth="1"/>
    <col min="7709" max="7709" width="11.5703125" style="136" customWidth="1"/>
    <col min="7710" max="7710" width="3.28515625" style="136" customWidth="1"/>
    <col min="7711" max="7936" width="6.85546875" style="136" customWidth="1"/>
    <col min="7937" max="7937" width="1.140625" style="136" customWidth="1"/>
    <col min="7938" max="7938" width="2.28515625" style="136" customWidth="1"/>
    <col min="7939" max="7939" width="1.140625" style="136" customWidth="1"/>
    <col min="7940" max="7940" width="11.42578125" style="136" customWidth="1"/>
    <col min="7941" max="7941" width="1.140625" style="136" customWidth="1"/>
    <col min="7942" max="7942" width="6.85546875" style="136" customWidth="1"/>
    <col min="7943" max="7944" width="1.140625" style="136" customWidth="1"/>
    <col min="7945" max="7945" width="2.28515625" style="136" customWidth="1"/>
    <col min="7946" max="7946" width="6.85546875" style="136" customWidth="1"/>
    <col min="7947" max="7947" width="1.140625" style="136" customWidth="1"/>
    <col min="7948" max="7948" width="3.42578125" style="136" customWidth="1"/>
    <col min="7949" max="7950" width="2.28515625" style="136" customWidth="1"/>
    <col min="7951" max="7951" width="1.140625" style="136" customWidth="1"/>
    <col min="7952" max="7952" width="4" style="136" customWidth="1"/>
    <col min="7953" max="7953" width="6.28515625" style="136" customWidth="1"/>
    <col min="7954" max="7954" width="1.140625" style="136" customWidth="1"/>
    <col min="7955" max="7955" width="6.85546875" style="136" customWidth="1"/>
    <col min="7956" max="7956" width="4.5703125" style="136" customWidth="1"/>
    <col min="7957" max="7960" width="1.140625" style="136" customWidth="1"/>
    <col min="7961" max="7961" width="8" style="136" customWidth="1"/>
    <col min="7962" max="7962" width="3.42578125" style="136" customWidth="1"/>
    <col min="7963" max="7963" width="1.140625" style="136" customWidth="1"/>
    <col min="7964" max="7964" width="1" style="136" customWidth="1"/>
    <col min="7965" max="7965" width="11.5703125" style="136" customWidth="1"/>
    <col min="7966" max="7966" width="3.28515625" style="136" customWidth="1"/>
    <col min="7967" max="8192" width="6.85546875" style="136" customWidth="1"/>
    <col min="8193" max="8193" width="1.140625" style="136" customWidth="1"/>
    <col min="8194" max="8194" width="2.28515625" style="136" customWidth="1"/>
    <col min="8195" max="8195" width="1.140625" style="136" customWidth="1"/>
    <col min="8196" max="8196" width="11.42578125" style="136" customWidth="1"/>
    <col min="8197" max="8197" width="1.140625" style="136" customWidth="1"/>
    <col min="8198" max="8198" width="6.85546875" style="136" customWidth="1"/>
    <col min="8199" max="8200" width="1.140625" style="136" customWidth="1"/>
    <col min="8201" max="8201" width="2.28515625" style="136" customWidth="1"/>
    <col min="8202" max="8202" width="6.85546875" style="136" customWidth="1"/>
    <col min="8203" max="8203" width="1.140625" style="136" customWidth="1"/>
    <col min="8204" max="8204" width="3.42578125" style="136" customWidth="1"/>
    <col min="8205" max="8206" width="2.28515625" style="136" customWidth="1"/>
    <col min="8207" max="8207" width="1.140625" style="136" customWidth="1"/>
    <col min="8208" max="8208" width="4" style="136" customWidth="1"/>
    <col min="8209" max="8209" width="6.28515625" style="136" customWidth="1"/>
    <col min="8210" max="8210" width="1.140625" style="136" customWidth="1"/>
    <col min="8211" max="8211" width="6.85546875" style="136" customWidth="1"/>
    <col min="8212" max="8212" width="4.5703125" style="136" customWidth="1"/>
    <col min="8213" max="8216" width="1.140625" style="136" customWidth="1"/>
    <col min="8217" max="8217" width="8" style="136" customWidth="1"/>
    <col min="8218" max="8218" width="3.42578125" style="136" customWidth="1"/>
    <col min="8219" max="8219" width="1.140625" style="136" customWidth="1"/>
    <col min="8220" max="8220" width="1" style="136" customWidth="1"/>
    <col min="8221" max="8221" width="11.5703125" style="136" customWidth="1"/>
    <col min="8222" max="8222" width="3.28515625" style="136" customWidth="1"/>
    <col min="8223" max="8448" width="6.85546875" style="136" customWidth="1"/>
    <col min="8449" max="8449" width="1.140625" style="136" customWidth="1"/>
    <col min="8450" max="8450" width="2.28515625" style="136" customWidth="1"/>
    <col min="8451" max="8451" width="1.140625" style="136" customWidth="1"/>
    <col min="8452" max="8452" width="11.42578125" style="136" customWidth="1"/>
    <col min="8453" max="8453" width="1.140625" style="136" customWidth="1"/>
    <col min="8454" max="8454" width="6.85546875" style="136" customWidth="1"/>
    <col min="8455" max="8456" width="1.140625" style="136" customWidth="1"/>
    <col min="8457" max="8457" width="2.28515625" style="136" customWidth="1"/>
    <col min="8458" max="8458" width="6.85546875" style="136" customWidth="1"/>
    <col min="8459" max="8459" width="1.140625" style="136" customWidth="1"/>
    <col min="8460" max="8460" width="3.42578125" style="136" customWidth="1"/>
    <col min="8461" max="8462" width="2.28515625" style="136" customWidth="1"/>
    <col min="8463" max="8463" width="1.140625" style="136" customWidth="1"/>
    <col min="8464" max="8464" width="4" style="136" customWidth="1"/>
    <col min="8465" max="8465" width="6.28515625" style="136" customWidth="1"/>
    <col min="8466" max="8466" width="1.140625" style="136" customWidth="1"/>
    <col min="8467" max="8467" width="6.85546875" style="136" customWidth="1"/>
    <col min="8468" max="8468" width="4.5703125" style="136" customWidth="1"/>
    <col min="8469" max="8472" width="1.140625" style="136" customWidth="1"/>
    <col min="8473" max="8473" width="8" style="136" customWidth="1"/>
    <col min="8474" max="8474" width="3.42578125" style="136" customWidth="1"/>
    <col min="8475" max="8475" width="1.140625" style="136" customWidth="1"/>
    <col min="8476" max="8476" width="1" style="136" customWidth="1"/>
    <col min="8477" max="8477" width="11.5703125" style="136" customWidth="1"/>
    <col min="8478" max="8478" width="3.28515625" style="136" customWidth="1"/>
    <col min="8479" max="8704" width="6.85546875" style="136" customWidth="1"/>
    <col min="8705" max="8705" width="1.140625" style="136" customWidth="1"/>
    <col min="8706" max="8706" width="2.28515625" style="136" customWidth="1"/>
    <col min="8707" max="8707" width="1.140625" style="136" customWidth="1"/>
    <col min="8708" max="8708" width="11.42578125" style="136" customWidth="1"/>
    <col min="8709" max="8709" width="1.140625" style="136" customWidth="1"/>
    <col min="8710" max="8710" width="6.85546875" style="136" customWidth="1"/>
    <col min="8711" max="8712" width="1.140625" style="136" customWidth="1"/>
    <col min="8713" max="8713" width="2.28515625" style="136" customWidth="1"/>
    <col min="8714" max="8714" width="6.85546875" style="136" customWidth="1"/>
    <col min="8715" max="8715" width="1.140625" style="136" customWidth="1"/>
    <col min="8716" max="8716" width="3.42578125" style="136" customWidth="1"/>
    <col min="8717" max="8718" width="2.28515625" style="136" customWidth="1"/>
    <col min="8719" max="8719" width="1.140625" style="136" customWidth="1"/>
    <col min="8720" max="8720" width="4" style="136" customWidth="1"/>
    <col min="8721" max="8721" width="6.28515625" style="136" customWidth="1"/>
    <col min="8722" max="8722" width="1.140625" style="136" customWidth="1"/>
    <col min="8723" max="8723" width="6.85546875" style="136" customWidth="1"/>
    <col min="8724" max="8724" width="4.5703125" style="136" customWidth="1"/>
    <col min="8725" max="8728" width="1.140625" style="136" customWidth="1"/>
    <col min="8729" max="8729" width="8" style="136" customWidth="1"/>
    <col min="8730" max="8730" width="3.42578125" style="136" customWidth="1"/>
    <col min="8731" max="8731" width="1.140625" style="136" customWidth="1"/>
    <col min="8732" max="8732" width="1" style="136" customWidth="1"/>
    <col min="8733" max="8733" width="11.5703125" style="136" customWidth="1"/>
    <col min="8734" max="8734" width="3.28515625" style="136" customWidth="1"/>
    <col min="8735" max="8960" width="6.85546875" style="136" customWidth="1"/>
    <col min="8961" max="8961" width="1.140625" style="136" customWidth="1"/>
    <col min="8962" max="8962" width="2.28515625" style="136" customWidth="1"/>
    <col min="8963" max="8963" width="1.140625" style="136" customWidth="1"/>
    <col min="8964" max="8964" width="11.42578125" style="136" customWidth="1"/>
    <col min="8965" max="8965" width="1.140625" style="136" customWidth="1"/>
    <col min="8966" max="8966" width="6.85546875" style="136" customWidth="1"/>
    <col min="8967" max="8968" width="1.140625" style="136" customWidth="1"/>
    <col min="8969" max="8969" width="2.28515625" style="136" customWidth="1"/>
    <col min="8970" max="8970" width="6.85546875" style="136" customWidth="1"/>
    <col min="8971" max="8971" width="1.140625" style="136" customWidth="1"/>
    <col min="8972" max="8972" width="3.42578125" style="136" customWidth="1"/>
    <col min="8973" max="8974" width="2.28515625" style="136" customWidth="1"/>
    <col min="8975" max="8975" width="1.140625" style="136" customWidth="1"/>
    <col min="8976" max="8976" width="4" style="136" customWidth="1"/>
    <col min="8977" max="8977" width="6.28515625" style="136" customWidth="1"/>
    <col min="8978" max="8978" width="1.140625" style="136" customWidth="1"/>
    <col min="8979" max="8979" width="6.85546875" style="136" customWidth="1"/>
    <col min="8980" max="8980" width="4.5703125" style="136" customWidth="1"/>
    <col min="8981" max="8984" width="1.140625" style="136" customWidth="1"/>
    <col min="8985" max="8985" width="8" style="136" customWidth="1"/>
    <col min="8986" max="8986" width="3.42578125" style="136" customWidth="1"/>
    <col min="8987" max="8987" width="1.140625" style="136" customWidth="1"/>
    <col min="8988" max="8988" width="1" style="136" customWidth="1"/>
    <col min="8989" max="8989" width="11.5703125" style="136" customWidth="1"/>
    <col min="8990" max="8990" width="3.28515625" style="136" customWidth="1"/>
    <col min="8991" max="9216" width="6.85546875" style="136" customWidth="1"/>
    <col min="9217" max="9217" width="1.140625" style="136" customWidth="1"/>
    <col min="9218" max="9218" width="2.28515625" style="136" customWidth="1"/>
    <col min="9219" max="9219" width="1.140625" style="136" customWidth="1"/>
    <col min="9220" max="9220" width="11.42578125" style="136" customWidth="1"/>
    <col min="9221" max="9221" width="1.140625" style="136" customWidth="1"/>
    <col min="9222" max="9222" width="6.85546875" style="136" customWidth="1"/>
    <col min="9223" max="9224" width="1.140625" style="136" customWidth="1"/>
    <col min="9225" max="9225" width="2.28515625" style="136" customWidth="1"/>
    <col min="9226" max="9226" width="6.85546875" style="136" customWidth="1"/>
    <col min="9227" max="9227" width="1.140625" style="136" customWidth="1"/>
    <col min="9228" max="9228" width="3.42578125" style="136" customWidth="1"/>
    <col min="9229" max="9230" width="2.28515625" style="136" customWidth="1"/>
    <col min="9231" max="9231" width="1.140625" style="136" customWidth="1"/>
    <col min="9232" max="9232" width="4" style="136" customWidth="1"/>
    <col min="9233" max="9233" width="6.28515625" style="136" customWidth="1"/>
    <col min="9234" max="9234" width="1.140625" style="136" customWidth="1"/>
    <col min="9235" max="9235" width="6.85546875" style="136" customWidth="1"/>
    <col min="9236" max="9236" width="4.5703125" style="136" customWidth="1"/>
    <col min="9237" max="9240" width="1.140625" style="136" customWidth="1"/>
    <col min="9241" max="9241" width="8" style="136" customWidth="1"/>
    <col min="9242" max="9242" width="3.42578125" style="136" customWidth="1"/>
    <col min="9243" max="9243" width="1.140625" style="136" customWidth="1"/>
    <col min="9244" max="9244" width="1" style="136" customWidth="1"/>
    <col min="9245" max="9245" width="11.5703125" style="136" customWidth="1"/>
    <col min="9246" max="9246" width="3.28515625" style="136" customWidth="1"/>
    <col min="9247" max="9472" width="6.85546875" style="136" customWidth="1"/>
    <col min="9473" max="9473" width="1.140625" style="136" customWidth="1"/>
    <col min="9474" max="9474" width="2.28515625" style="136" customWidth="1"/>
    <col min="9475" max="9475" width="1.140625" style="136" customWidth="1"/>
    <col min="9476" max="9476" width="11.42578125" style="136" customWidth="1"/>
    <col min="9477" max="9477" width="1.140625" style="136" customWidth="1"/>
    <col min="9478" max="9478" width="6.85546875" style="136" customWidth="1"/>
    <col min="9479" max="9480" width="1.140625" style="136" customWidth="1"/>
    <col min="9481" max="9481" width="2.28515625" style="136" customWidth="1"/>
    <col min="9482" max="9482" width="6.85546875" style="136" customWidth="1"/>
    <col min="9483" max="9483" width="1.140625" style="136" customWidth="1"/>
    <col min="9484" max="9484" width="3.42578125" style="136" customWidth="1"/>
    <col min="9485" max="9486" width="2.28515625" style="136" customWidth="1"/>
    <col min="9487" max="9487" width="1.140625" style="136" customWidth="1"/>
    <col min="9488" max="9488" width="4" style="136" customWidth="1"/>
    <col min="9489" max="9489" width="6.28515625" style="136" customWidth="1"/>
    <col min="9490" max="9490" width="1.140625" style="136" customWidth="1"/>
    <col min="9491" max="9491" width="6.85546875" style="136" customWidth="1"/>
    <col min="9492" max="9492" width="4.5703125" style="136" customWidth="1"/>
    <col min="9493" max="9496" width="1.140625" style="136" customWidth="1"/>
    <col min="9497" max="9497" width="8" style="136" customWidth="1"/>
    <col min="9498" max="9498" width="3.42578125" style="136" customWidth="1"/>
    <col min="9499" max="9499" width="1.140625" style="136" customWidth="1"/>
    <col min="9500" max="9500" width="1" style="136" customWidth="1"/>
    <col min="9501" max="9501" width="11.5703125" style="136" customWidth="1"/>
    <col min="9502" max="9502" width="3.28515625" style="136" customWidth="1"/>
    <col min="9503" max="9728" width="6.85546875" style="136" customWidth="1"/>
    <col min="9729" max="9729" width="1.140625" style="136" customWidth="1"/>
    <col min="9730" max="9730" width="2.28515625" style="136" customWidth="1"/>
    <col min="9731" max="9731" width="1.140625" style="136" customWidth="1"/>
    <col min="9732" max="9732" width="11.42578125" style="136" customWidth="1"/>
    <col min="9733" max="9733" width="1.140625" style="136" customWidth="1"/>
    <col min="9734" max="9734" width="6.85546875" style="136" customWidth="1"/>
    <col min="9735" max="9736" width="1.140625" style="136" customWidth="1"/>
    <col min="9737" max="9737" width="2.28515625" style="136" customWidth="1"/>
    <col min="9738" max="9738" width="6.85546875" style="136" customWidth="1"/>
    <col min="9739" max="9739" width="1.140625" style="136" customWidth="1"/>
    <col min="9740" max="9740" width="3.42578125" style="136" customWidth="1"/>
    <col min="9741" max="9742" width="2.28515625" style="136" customWidth="1"/>
    <col min="9743" max="9743" width="1.140625" style="136" customWidth="1"/>
    <col min="9744" max="9744" width="4" style="136" customWidth="1"/>
    <col min="9745" max="9745" width="6.28515625" style="136" customWidth="1"/>
    <col min="9746" max="9746" width="1.140625" style="136" customWidth="1"/>
    <col min="9747" max="9747" width="6.85546875" style="136" customWidth="1"/>
    <col min="9748" max="9748" width="4.5703125" style="136" customWidth="1"/>
    <col min="9749" max="9752" width="1.140625" style="136" customWidth="1"/>
    <col min="9753" max="9753" width="8" style="136" customWidth="1"/>
    <col min="9754" max="9754" width="3.42578125" style="136" customWidth="1"/>
    <col min="9755" max="9755" width="1.140625" style="136" customWidth="1"/>
    <col min="9756" max="9756" width="1" style="136" customWidth="1"/>
    <col min="9757" max="9757" width="11.5703125" style="136" customWidth="1"/>
    <col min="9758" max="9758" width="3.28515625" style="136" customWidth="1"/>
    <col min="9759" max="9984" width="6.85546875" style="136" customWidth="1"/>
    <col min="9985" max="9985" width="1.140625" style="136" customWidth="1"/>
    <col min="9986" max="9986" width="2.28515625" style="136" customWidth="1"/>
    <col min="9987" max="9987" width="1.140625" style="136" customWidth="1"/>
    <col min="9988" max="9988" width="11.42578125" style="136" customWidth="1"/>
    <col min="9989" max="9989" width="1.140625" style="136" customWidth="1"/>
    <col min="9990" max="9990" width="6.85546875" style="136" customWidth="1"/>
    <col min="9991" max="9992" width="1.140625" style="136" customWidth="1"/>
    <col min="9993" max="9993" width="2.28515625" style="136" customWidth="1"/>
    <col min="9994" max="9994" width="6.85546875" style="136" customWidth="1"/>
    <col min="9995" max="9995" width="1.140625" style="136" customWidth="1"/>
    <col min="9996" max="9996" width="3.42578125" style="136" customWidth="1"/>
    <col min="9997" max="9998" width="2.28515625" style="136" customWidth="1"/>
    <col min="9999" max="9999" width="1.140625" style="136" customWidth="1"/>
    <col min="10000" max="10000" width="4" style="136" customWidth="1"/>
    <col min="10001" max="10001" width="6.28515625" style="136" customWidth="1"/>
    <col min="10002" max="10002" width="1.140625" style="136" customWidth="1"/>
    <col min="10003" max="10003" width="6.85546875" style="136" customWidth="1"/>
    <col min="10004" max="10004" width="4.5703125" style="136" customWidth="1"/>
    <col min="10005" max="10008" width="1.140625" style="136" customWidth="1"/>
    <col min="10009" max="10009" width="8" style="136" customWidth="1"/>
    <col min="10010" max="10010" width="3.42578125" style="136" customWidth="1"/>
    <col min="10011" max="10011" width="1.140625" style="136" customWidth="1"/>
    <col min="10012" max="10012" width="1" style="136" customWidth="1"/>
    <col min="10013" max="10013" width="11.5703125" style="136" customWidth="1"/>
    <col min="10014" max="10014" width="3.28515625" style="136" customWidth="1"/>
    <col min="10015" max="10240" width="6.85546875" style="136" customWidth="1"/>
    <col min="10241" max="10241" width="1.140625" style="136" customWidth="1"/>
    <col min="10242" max="10242" width="2.28515625" style="136" customWidth="1"/>
    <col min="10243" max="10243" width="1.140625" style="136" customWidth="1"/>
    <col min="10244" max="10244" width="11.42578125" style="136" customWidth="1"/>
    <col min="10245" max="10245" width="1.140625" style="136" customWidth="1"/>
    <col min="10246" max="10246" width="6.85546875" style="136" customWidth="1"/>
    <col min="10247" max="10248" width="1.140625" style="136" customWidth="1"/>
    <col min="10249" max="10249" width="2.28515625" style="136" customWidth="1"/>
    <col min="10250" max="10250" width="6.85546875" style="136" customWidth="1"/>
    <col min="10251" max="10251" width="1.140625" style="136" customWidth="1"/>
    <col min="10252" max="10252" width="3.42578125" style="136" customWidth="1"/>
    <col min="10253" max="10254" width="2.28515625" style="136" customWidth="1"/>
    <col min="10255" max="10255" width="1.140625" style="136" customWidth="1"/>
    <col min="10256" max="10256" width="4" style="136" customWidth="1"/>
    <col min="10257" max="10257" width="6.28515625" style="136" customWidth="1"/>
    <col min="10258" max="10258" width="1.140625" style="136" customWidth="1"/>
    <col min="10259" max="10259" width="6.85546875" style="136" customWidth="1"/>
    <col min="10260" max="10260" width="4.5703125" style="136" customWidth="1"/>
    <col min="10261" max="10264" width="1.140625" style="136" customWidth="1"/>
    <col min="10265" max="10265" width="8" style="136" customWidth="1"/>
    <col min="10266" max="10266" width="3.42578125" style="136" customWidth="1"/>
    <col min="10267" max="10267" width="1.140625" style="136" customWidth="1"/>
    <col min="10268" max="10268" width="1" style="136" customWidth="1"/>
    <col min="10269" max="10269" width="11.5703125" style="136" customWidth="1"/>
    <col min="10270" max="10270" width="3.28515625" style="136" customWidth="1"/>
    <col min="10271" max="10496" width="6.85546875" style="136" customWidth="1"/>
    <col min="10497" max="10497" width="1.140625" style="136" customWidth="1"/>
    <col min="10498" max="10498" width="2.28515625" style="136" customWidth="1"/>
    <col min="10499" max="10499" width="1.140625" style="136" customWidth="1"/>
    <col min="10500" max="10500" width="11.42578125" style="136" customWidth="1"/>
    <col min="10501" max="10501" width="1.140625" style="136" customWidth="1"/>
    <col min="10502" max="10502" width="6.85546875" style="136" customWidth="1"/>
    <col min="10503" max="10504" width="1.140625" style="136" customWidth="1"/>
    <col min="10505" max="10505" width="2.28515625" style="136" customWidth="1"/>
    <col min="10506" max="10506" width="6.85546875" style="136" customWidth="1"/>
    <col min="10507" max="10507" width="1.140625" style="136" customWidth="1"/>
    <col min="10508" max="10508" width="3.42578125" style="136" customWidth="1"/>
    <col min="10509" max="10510" width="2.28515625" style="136" customWidth="1"/>
    <col min="10511" max="10511" width="1.140625" style="136" customWidth="1"/>
    <col min="10512" max="10512" width="4" style="136" customWidth="1"/>
    <col min="10513" max="10513" width="6.28515625" style="136" customWidth="1"/>
    <col min="10514" max="10514" width="1.140625" style="136" customWidth="1"/>
    <col min="10515" max="10515" width="6.85546875" style="136" customWidth="1"/>
    <col min="10516" max="10516" width="4.5703125" style="136" customWidth="1"/>
    <col min="10517" max="10520" width="1.140625" style="136" customWidth="1"/>
    <col min="10521" max="10521" width="8" style="136" customWidth="1"/>
    <col min="10522" max="10522" width="3.42578125" style="136" customWidth="1"/>
    <col min="10523" max="10523" width="1.140625" style="136" customWidth="1"/>
    <col min="10524" max="10524" width="1" style="136" customWidth="1"/>
    <col min="10525" max="10525" width="11.5703125" style="136" customWidth="1"/>
    <col min="10526" max="10526" width="3.28515625" style="136" customWidth="1"/>
    <col min="10527" max="10752" width="6.85546875" style="136" customWidth="1"/>
    <col min="10753" max="10753" width="1.140625" style="136" customWidth="1"/>
    <col min="10754" max="10754" width="2.28515625" style="136" customWidth="1"/>
    <col min="10755" max="10755" width="1.140625" style="136" customWidth="1"/>
    <col min="10756" max="10756" width="11.42578125" style="136" customWidth="1"/>
    <col min="10757" max="10757" width="1.140625" style="136" customWidth="1"/>
    <col min="10758" max="10758" width="6.85546875" style="136" customWidth="1"/>
    <col min="10759" max="10760" width="1.140625" style="136" customWidth="1"/>
    <col min="10761" max="10761" width="2.28515625" style="136" customWidth="1"/>
    <col min="10762" max="10762" width="6.85546875" style="136" customWidth="1"/>
    <col min="10763" max="10763" width="1.140625" style="136" customWidth="1"/>
    <col min="10764" max="10764" width="3.42578125" style="136" customWidth="1"/>
    <col min="10765" max="10766" width="2.28515625" style="136" customWidth="1"/>
    <col min="10767" max="10767" width="1.140625" style="136" customWidth="1"/>
    <col min="10768" max="10768" width="4" style="136" customWidth="1"/>
    <col min="10769" max="10769" width="6.28515625" style="136" customWidth="1"/>
    <col min="10770" max="10770" width="1.140625" style="136" customWidth="1"/>
    <col min="10771" max="10771" width="6.85546875" style="136" customWidth="1"/>
    <col min="10772" max="10772" width="4.5703125" style="136" customWidth="1"/>
    <col min="10773" max="10776" width="1.140625" style="136" customWidth="1"/>
    <col min="10777" max="10777" width="8" style="136" customWidth="1"/>
    <col min="10778" max="10778" width="3.42578125" style="136" customWidth="1"/>
    <col min="10779" max="10779" width="1.140625" style="136" customWidth="1"/>
    <col min="10780" max="10780" width="1" style="136" customWidth="1"/>
    <col min="10781" max="10781" width="11.5703125" style="136" customWidth="1"/>
    <col min="10782" max="10782" width="3.28515625" style="136" customWidth="1"/>
    <col min="10783" max="11008" width="6.85546875" style="136" customWidth="1"/>
    <col min="11009" max="11009" width="1.140625" style="136" customWidth="1"/>
    <col min="11010" max="11010" width="2.28515625" style="136" customWidth="1"/>
    <col min="11011" max="11011" width="1.140625" style="136" customWidth="1"/>
    <col min="11012" max="11012" width="11.42578125" style="136" customWidth="1"/>
    <col min="11013" max="11013" width="1.140625" style="136" customWidth="1"/>
    <col min="11014" max="11014" width="6.85546875" style="136" customWidth="1"/>
    <col min="11015" max="11016" width="1.140625" style="136" customWidth="1"/>
    <col min="11017" max="11017" width="2.28515625" style="136" customWidth="1"/>
    <col min="11018" max="11018" width="6.85546875" style="136" customWidth="1"/>
    <col min="11019" max="11019" width="1.140625" style="136" customWidth="1"/>
    <col min="11020" max="11020" width="3.42578125" style="136" customWidth="1"/>
    <col min="11021" max="11022" width="2.28515625" style="136" customWidth="1"/>
    <col min="11023" max="11023" width="1.140625" style="136" customWidth="1"/>
    <col min="11024" max="11024" width="4" style="136" customWidth="1"/>
    <col min="11025" max="11025" width="6.28515625" style="136" customWidth="1"/>
    <col min="11026" max="11026" width="1.140625" style="136" customWidth="1"/>
    <col min="11027" max="11027" width="6.85546875" style="136" customWidth="1"/>
    <col min="11028" max="11028" width="4.5703125" style="136" customWidth="1"/>
    <col min="11029" max="11032" width="1.140625" style="136" customWidth="1"/>
    <col min="11033" max="11033" width="8" style="136" customWidth="1"/>
    <col min="11034" max="11034" width="3.42578125" style="136" customWidth="1"/>
    <col min="11035" max="11035" width="1.140625" style="136" customWidth="1"/>
    <col min="11036" max="11036" width="1" style="136" customWidth="1"/>
    <col min="11037" max="11037" width="11.5703125" style="136" customWidth="1"/>
    <col min="11038" max="11038" width="3.28515625" style="136" customWidth="1"/>
    <col min="11039" max="11264" width="6.85546875" style="136" customWidth="1"/>
    <col min="11265" max="11265" width="1.140625" style="136" customWidth="1"/>
    <col min="11266" max="11266" width="2.28515625" style="136" customWidth="1"/>
    <col min="11267" max="11267" width="1.140625" style="136" customWidth="1"/>
    <col min="11268" max="11268" width="11.42578125" style="136" customWidth="1"/>
    <col min="11269" max="11269" width="1.140625" style="136" customWidth="1"/>
    <col min="11270" max="11270" width="6.85546875" style="136" customWidth="1"/>
    <col min="11271" max="11272" width="1.140625" style="136" customWidth="1"/>
    <col min="11273" max="11273" width="2.28515625" style="136" customWidth="1"/>
    <col min="11274" max="11274" width="6.85546875" style="136" customWidth="1"/>
    <col min="11275" max="11275" width="1.140625" style="136" customWidth="1"/>
    <col min="11276" max="11276" width="3.42578125" style="136" customWidth="1"/>
    <col min="11277" max="11278" width="2.28515625" style="136" customWidth="1"/>
    <col min="11279" max="11279" width="1.140625" style="136" customWidth="1"/>
    <col min="11280" max="11280" width="4" style="136" customWidth="1"/>
    <col min="11281" max="11281" width="6.28515625" style="136" customWidth="1"/>
    <col min="11282" max="11282" width="1.140625" style="136" customWidth="1"/>
    <col min="11283" max="11283" width="6.85546875" style="136" customWidth="1"/>
    <col min="11284" max="11284" width="4.5703125" style="136" customWidth="1"/>
    <col min="11285" max="11288" width="1.140625" style="136" customWidth="1"/>
    <col min="11289" max="11289" width="8" style="136" customWidth="1"/>
    <col min="11290" max="11290" width="3.42578125" style="136" customWidth="1"/>
    <col min="11291" max="11291" width="1.140625" style="136" customWidth="1"/>
    <col min="11292" max="11292" width="1" style="136" customWidth="1"/>
    <col min="11293" max="11293" width="11.5703125" style="136" customWidth="1"/>
    <col min="11294" max="11294" width="3.28515625" style="136" customWidth="1"/>
    <col min="11295" max="11520" width="6.85546875" style="136" customWidth="1"/>
    <col min="11521" max="11521" width="1.140625" style="136" customWidth="1"/>
    <col min="11522" max="11522" width="2.28515625" style="136" customWidth="1"/>
    <col min="11523" max="11523" width="1.140625" style="136" customWidth="1"/>
    <col min="11524" max="11524" width="11.42578125" style="136" customWidth="1"/>
    <col min="11525" max="11525" width="1.140625" style="136" customWidth="1"/>
    <col min="11526" max="11526" width="6.85546875" style="136" customWidth="1"/>
    <col min="11527" max="11528" width="1.140625" style="136" customWidth="1"/>
    <col min="11529" max="11529" width="2.28515625" style="136" customWidth="1"/>
    <col min="11530" max="11530" width="6.85546875" style="136" customWidth="1"/>
    <col min="11531" max="11531" width="1.140625" style="136" customWidth="1"/>
    <col min="11532" max="11532" width="3.42578125" style="136" customWidth="1"/>
    <col min="11533" max="11534" width="2.28515625" style="136" customWidth="1"/>
    <col min="11535" max="11535" width="1.140625" style="136" customWidth="1"/>
    <col min="11536" max="11536" width="4" style="136" customWidth="1"/>
    <col min="11537" max="11537" width="6.28515625" style="136" customWidth="1"/>
    <col min="11538" max="11538" width="1.140625" style="136" customWidth="1"/>
    <col min="11539" max="11539" width="6.85546875" style="136" customWidth="1"/>
    <col min="11540" max="11540" width="4.5703125" style="136" customWidth="1"/>
    <col min="11541" max="11544" width="1.140625" style="136" customWidth="1"/>
    <col min="11545" max="11545" width="8" style="136" customWidth="1"/>
    <col min="11546" max="11546" width="3.42578125" style="136" customWidth="1"/>
    <col min="11547" max="11547" width="1.140625" style="136" customWidth="1"/>
    <col min="11548" max="11548" width="1" style="136" customWidth="1"/>
    <col min="11549" max="11549" width="11.5703125" style="136" customWidth="1"/>
    <col min="11550" max="11550" width="3.28515625" style="136" customWidth="1"/>
    <col min="11551" max="11776" width="6.85546875" style="136" customWidth="1"/>
    <col min="11777" max="11777" width="1.140625" style="136" customWidth="1"/>
    <col min="11778" max="11778" width="2.28515625" style="136" customWidth="1"/>
    <col min="11779" max="11779" width="1.140625" style="136" customWidth="1"/>
    <col min="11780" max="11780" width="11.42578125" style="136" customWidth="1"/>
    <col min="11781" max="11781" width="1.140625" style="136" customWidth="1"/>
    <col min="11782" max="11782" width="6.85546875" style="136" customWidth="1"/>
    <col min="11783" max="11784" width="1.140625" style="136" customWidth="1"/>
    <col min="11785" max="11785" width="2.28515625" style="136" customWidth="1"/>
    <col min="11786" max="11786" width="6.85546875" style="136" customWidth="1"/>
    <col min="11787" max="11787" width="1.140625" style="136" customWidth="1"/>
    <col min="11788" max="11788" width="3.42578125" style="136" customWidth="1"/>
    <col min="11789" max="11790" width="2.28515625" style="136" customWidth="1"/>
    <col min="11791" max="11791" width="1.140625" style="136" customWidth="1"/>
    <col min="11792" max="11792" width="4" style="136" customWidth="1"/>
    <col min="11793" max="11793" width="6.28515625" style="136" customWidth="1"/>
    <col min="11794" max="11794" width="1.140625" style="136" customWidth="1"/>
    <col min="11795" max="11795" width="6.85546875" style="136" customWidth="1"/>
    <col min="11796" max="11796" width="4.5703125" style="136" customWidth="1"/>
    <col min="11797" max="11800" width="1.140625" style="136" customWidth="1"/>
    <col min="11801" max="11801" width="8" style="136" customWidth="1"/>
    <col min="11802" max="11802" width="3.42578125" style="136" customWidth="1"/>
    <col min="11803" max="11803" width="1.140625" style="136" customWidth="1"/>
    <col min="11804" max="11804" width="1" style="136" customWidth="1"/>
    <col min="11805" max="11805" width="11.5703125" style="136" customWidth="1"/>
    <col min="11806" max="11806" width="3.28515625" style="136" customWidth="1"/>
    <col min="11807" max="12032" width="6.85546875" style="136" customWidth="1"/>
    <col min="12033" max="12033" width="1.140625" style="136" customWidth="1"/>
    <col min="12034" max="12034" width="2.28515625" style="136" customWidth="1"/>
    <col min="12035" max="12035" width="1.140625" style="136" customWidth="1"/>
    <col min="12036" max="12036" width="11.42578125" style="136" customWidth="1"/>
    <col min="12037" max="12037" width="1.140625" style="136" customWidth="1"/>
    <col min="12038" max="12038" width="6.85546875" style="136" customWidth="1"/>
    <col min="12039" max="12040" width="1.140625" style="136" customWidth="1"/>
    <col min="12041" max="12041" width="2.28515625" style="136" customWidth="1"/>
    <col min="12042" max="12042" width="6.85546875" style="136" customWidth="1"/>
    <col min="12043" max="12043" width="1.140625" style="136" customWidth="1"/>
    <col min="12044" max="12044" width="3.42578125" style="136" customWidth="1"/>
    <col min="12045" max="12046" width="2.28515625" style="136" customWidth="1"/>
    <col min="12047" max="12047" width="1.140625" style="136" customWidth="1"/>
    <col min="12048" max="12048" width="4" style="136" customWidth="1"/>
    <col min="12049" max="12049" width="6.28515625" style="136" customWidth="1"/>
    <col min="12050" max="12050" width="1.140625" style="136" customWidth="1"/>
    <col min="12051" max="12051" width="6.85546875" style="136" customWidth="1"/>
    <col min="12052" max="12052" width="4.5703125" style="136" customWidth="1"/>
    <col min="12053" max="12056" width="1.140625" style="136" customWidth="1"/>
    <col min="12057" max="12057" width="8" style="136" customWidth="1"/>
    <col min="12058" max="12058" width="3.42578125" style="136" customWidth="1"/>
    <col min="12059" max="12059" width="1.140625" style="136" customWidth="1"/>
    <col min="12060" max="12060" width="1" style="136" customWidth="1"/>
    <col min="12061" max="12061" width="11.5703125" style="136" customWidth="1"/>
    <col min="12062" max="12062" width="3.28515625" style="136" customWidth="1"/>
    <col min="12063" max="12288" width="6.85546875" style="136" customWidth="1"/>
    <col min="12289" max="12289" width="1.140625" style="136" customWidth="1"/>
    <col min="12290" max="12290" width="2.28515625" style="136" customWidth="1"/>
    <col min="12291" max="12291" width="1.140625" style="136" customWidth="1"/>
    <col min="12292" max="12292" width="11.42578125" style="136" customWidth="1"/>
    <col min="12293" max="12293" width="1.140625" style="136" customWidth="1"/>
    <col min="12294" max="12294" width="6.85546875" style="136" customWidth="1"/>
    <col min="12295" max="12296" width="1.140625" style="136" customWidth="1"/>
    <col min="12297" max="12297" width="2.28515625" style="136" customWidth="1"/>
    <col min="12298" max="12298" width="6.85546875" style="136" customWidth="1"/>
    <col min="12299" max="12299" width="1.140625" style="136" customWidth="1"/>
    <col min="12300" max="12300" width="3.42578125" style="136" customWidth="1"/>
    <col min="12301" max="12302" width="2.28515625" style="136" customWidth="1"/>
    <col min="12303" max="12303" width="1.140625" style="136" customWidth="1"/>
    <col min="12304" max="12304" width="4" style="136" customWidth="1"/>
    <col min="12305" max="12305" width="6.28515625" style="136" customWidth="1"/>
    <col min="12306" max="12306" width="1.140625" style="136" customWidth="1"/>
    <col min="12307" max="12307" width="6.85546875" style="136" customWidth="1"/>
    <col min="12308" max="12308" width="4.5703125" style="136" customWidth="1"/>
    <col min="12309" max="12312" width="1.140625" style="136" customWidth="1"/>
    <col min="12313" max="12313" width="8" style="136" customWidth="1"/>
    <col min="12314" max="12314" width="3.42578125" style="136" customWidth="1"/>
    <col min="12315" max="12315" width="1.140625" style="136" customWidth="1"/>
    <col min="12316" max="12316" width="1" style="136" customWidth="1"/>
    <col min="12317" max="12317" width="11.5703125" style="136" customWidth="1"/>
    <col min="12318" max="12318" width="3.28515625" style="136" customWidth="1"/>
    <col min="12319" max="12544" width="6.85546875" style="136" customWidth="1"/>
    <col min="12545" max="12545" width="1.140625" style="136" customWidth="1"/>
    <col min="12546" max="12546" width="2.28515625" style="136" customWidth="1"/>
    <col min="12547" max="12547" width="1.140625" style="136" customWidth="1"/>
    <col min="12548" max="12548" width="11.42578125" style="136" customWidth="1"/>
    <col min="12549" max="12549" width="1.140625" style="136" customWidth="1"/>
    <col min="12550" max="12550" width="6.85546875" style="136" customWidth="1"/>
    <col min="12551" max="12552" width="1.140625" style="136" customWidth="1"/>
    <col min="12553" max="12553" width="2.28515625" style="136" customWidth="1"/>
    <col min="12554" max="12554" width="6.85546875" style="136" customWidth="1"/>
    <col min="12555" max="12555" width="1.140625" style="136" customWidth="1"/>
    <col min="12556" max="12556" width="3.42578125" style="136" customWidth="1"/>
    <col min="12557" max="12558" width="2.28515625" style="136" customWidth="1"/>
    <col min="12559" max="12559" width="1.140625" style="136" customWidth="1"/>
    <col min="12560" max="12560" width="4" style="136" customWidth="1"/>
    <col min="12561" max="12561" width="6.28515625" style="136" customWidth="1"/>
    <col min="12562" max="12562" width="1.140625" style="136" customWidth="1"/>
    <col min="12563" max="12563" width="6.85546875" style="136" customWidth="1"/>
    <col min="12564" max="12564" width="4.5703125" style="136" customWidth="1"/>
    <col min="12565" max="12568" width="1.140625" style="136" customWidth="1"/>
    <col min="12569" max="12569" width="8" style="136" customWidth="1"/>
    <col min="12570" max="12570" width="3.42578125" style="136" customWidth="1"/>
    <col min="12571" max="12571" width="1.140625" style="136" customWidth="1"/>
    <col min="12572" max="12572" width="1" style="136" customWidth="1"/>
    <col min="12573" max="12573" width="11.5703125" style="136" customWidth="1"/>
    <col min="12574" max="12574" width="3.28515625" style="136" customWidth="1"/>
    <col min="12575" max="12800" width="6.85546875" style="136" customWidth="1"/>
    <col min="12801" max="12801" width="1.140625" style="136" customWidth="1"/>
    <col min="12802" max="12802" width="2.28515625" style="136" customWidth="1"/>
    <col min="12803" max="12803" width="1.140625" style="136" customWidth="1"/>
    <col min="12804" max="12804" width="11.42578125" style="136" customWidth="1"/>
    <col min="12805" max="12805" width="1.140625" style="136" customWidth="1"/>
    <col min="12806" max="12806" width="6.85546875" style="136" customWidth="1"/>
    <col min="12807" max="12808" width="1.140625" style="136" customWidth="1"/>
    <col min="12809" max="12809" width="2.28515625" style="136" customWidth="1"/>
    <col min="12810" max="12810" width="6.85546875" style="136" customWidth="1"/>
    <col min="12811" max="12811" width="1.140625" style="136" customWidth="1"/>
    <col min="12812" max="12812" width="3.42578125" style="136" customWidth="1"/>
    <col min="12813" max="12814" width="2.28515625" style="136" customWidth="1"/>
    <col min="12815" max="12815" width="1.140625" style="136" customWidth="1"/>
    <col min="12816" max="12816" width="4" style="136" customWidth="1"/>
    <col min="12817" max="12817" width="6.28515625" style="136" customWidth="1"/>
    <col min="12818" max="12818" width="1.140625" style="136" customWidth="1"/>
    <col min="12819" max="12819" width="6.85546875" style="136" customWidth="1"/>
    <col min="12820" max="12820" width="4.5703125" style="136" customWidth="1"/>
    <col min="12821" max="12824" width="1.140625" style="136" customWidth="1"/>
    <col min="12825" max="12825" width="8" style="136" customWidth="1"/>
    <col min="12826" max="12826" width="3.42578125" style="136" customWidth="1"/>
    <col min="12827" max="12827" width="1.140625" style="136" customWidth="1"/>
    <col min="12828" max="12828" width="1" style="136" customWidth="1"/>
    <col min="12829" max="12829" width="11.5703125" style="136" customWidth="1"/>
    <col min="12830" max="12830" width="3.28515625" style="136" customWidth="1"/>
    <col min="12831" max="13056" width="6.85546875" style="136" customWidth="1"/>
    <col min="13057" max="13057" width="1.140625" style="136" customWidth="1"/>
    <col min="13058" max="13058" width="2.28515625" style="136" customWidth="1"/>
    <col min="13059" max="13059" width="1.140625" style="136" customWidth="1"/>
    <col min="13060" max="13060" width="11.42578125" style="136" customWidth="1"/>
    <col min="13061" max="13061" width="1.140625" style="136" customWidth="1"/>
    <col min="13062" max="13062" width="6.85546875" style="136" customWidth="1"/>
    <col min="13063" max="13064" width="1.140625" style="136" customWidth="1"/>
    <col min="13065" max="13065" width="2.28515625" style="136" customWidth="1"/>
    <col min="13066" max="13066" width="6.85546875" style="136" customWidth="1"/>
    <col min="13067" max="13067" width="1.140625" style="136" customWidth="1"/>
    <col min="13068" max="13068" width="3.42578125" style="136" customWidth="1"/>
    <col min="13069" max="13070" width="2.28515625" style="136" customWidth="1"/>
    <col min="13071" max="13071" width="1.140625" style="136" customWidth="1"/>
    <col min="13072" max="13072" width="4" style="136" customWidth="1"/>
    <col min="13073" max="13073" width="6.28515625" style="136" customWidth="1"/>
    <col min="13074" max="13074" width="1.140625" style="136" customWidth="1"/>
    <col min="13075" max="13075" width="6.85546875" style="136" customWidth="1"/>
    <col min="13076" max="13076" width="4.5703125" style="136" customWidth="1"/>
    <col min="13077" max="13080" width="1.140625" style="136" customWidth="1"/>
    <col min="13081" max="13081" width="8" style="136" customWidth="1"/>
    <col min="13082" max="13082" width="3.42578125" style="136" customWidth="1"/>
    <col min="13083" max="13083" width="1.140625" style="136" customWidth="1"/>
    <col min="13084" max="13084" width="1" style="136" customWidth="1"/>
    <col min="13085" max="13085" width="11.5703125" style="136" customWidth="1"/>
    <col min="13086" max="13086" width="3.28515625" style="136" customWidth="1"/>
    <col min="13087" max="13312" width="6.85546875" style="136" customWidth="1"/>
    <col min="13313" max="13313" width="1.140625" style="136" customWidth="1"/>
    <col min="13314" max="13314" width="2.28515625" style="136" customWidth="1"/>
    <col min="13315" max="13315" width="1.140625" style="136" customWidth="1"/>
    <col min="13316" max="13316" width="11.42578125" style="136" customWidth="1"/>
    <col min="13317" max="13317" width="1.140625" style="136" customWidth="1"/>
    <col min="13318" max="13318" width="6.85546875" style="136" customWidth="1"/>
    <col min="13319" max="13320" width="1.140625" style="136" customWidth="1"/>
    <col min="13321" max="13321" width="2.28515625" style="136" customWidth="1"/>
    <col min="13322" max="13322" width="6.85546875" style="136" customWidth="1"/>
    <col min="13323" max="13323" width="1.140625" style="136" customWidth="1"/>
    <col min="13324" max="13324" width="3.42578125" style="136" customWidth="1"/>
    <col min="13325" max="13326" width="2.28515625" style="136" customWidth="1"/>
    <col min="13327" max="13327" width="1.140625" style="136" customWidth="1"/>
    <col min="13328" max="13328" width="4" style="136" customWidth="1"/>
    <col min="13329" max="13329" width="6.28515625" style="136" customWidth="1"/>
    <col min="13330" max="13330" width="1.140625" style="136" customWidth="1"/>
    <col min="13331" max="13331" width="6.85546875" style="136" customWidth="1"/>
    <col min="13332" max="13332" width="4.5703125" style="136" customWidth="1"/>
    <col min="13333" max="13336" width="1.140625" style="136" customWidth="1"/>
    <col min="13337" max="13337" width="8" style="136" customWidth="1"/>
    <col min="13338" max="13338" width="3.42578125" style="136" customWidth="1"/>
    <col min="13339" max="13339" width="1.140625" style="136" customWidth="1"/>
    <col min="13340" max="13340" width="1" style="136" customWidth="1"/>
    <col min="13341" max="13341" width="11.5703125" style="136" customWidth="1"/>
    <col min="13342" max="13342" width="3.28515625" style="136" customWidth="1"/>
    <col min="13343" max="13568" width="6.85546875" style="136" customWidth="1"/>
    <col min="13569" max="13569" width="1.140625" style="136" customWidth="1"/>
    <col min="13570" max="13570" width="2.28515625" style="136" customWidth="1"/>
    <col min="13571" max="13571" width="1.140625" style="136" customWidth="1"/>
    <col min="13572" max="13572" width="11.42578125" style="136" customWidth="1"/>
    <col min="13573" max="13573" width="1.140625" style="136" customWidth="1"/>
    <col min="13574" max="13574" width="6.85546875" style="136" customWidth="1"/>
    <col min="13575" max="13576" width="1.140625" style="136" customWidth="1"/>
    <col min="13577" max="13577" width="2.28515625" style="136" customWidth="1"/>
    <col min="13578" max="13578" width="6.85546875" style="136" customWidth="1"/>
    <col min="13579" max="13579" width="1.140625" style="136" customWidth="1"/>
    <col min="13580" max="13580" width="3.42578125" style="136" customWidth="1"/>
    <col min="13581" max="13582" width="2.28515625" style="136" customWidth="1"/>
    <col min="13583" max="13583" width="1.140625" style="136" customWidth="1"/>
    <col min="13584" max="13584" width="4" style="136" customWidth="1"/>
    <col min="13585" max="13585" width="6.28515625" style="136" customWidth="1"/>
    <col min="13586" max="13586" width="1.140625" style="136" customWidth="1"/>
    <col min="13587" max="13587" width="6.85546875" style="136" customWidth="1"/>
    <col min="13588" max="13588" width="4.5703125" style="136" customWidth="1"/>
    <col min="13589" max="13592" width="1.140625" style="136" customWidth="1"/>
    <col min="13593" max="13593" width="8" style="136" customWidth="1"/>
    <col min="13594" max="13594" width="3.42578125" style="136" customWidth="1"/>
    <col min="13595" max="13595" width="1.140625" style="136" customWidth="1"/>
    <col min="13596" max="13596" width="1" style="136" customWidth="1"/>
    <col min="13597" max="13597" width="11.5703125" style="136" customWidth="1"/>
    <col min="13598" max="13598" width="3.28515625" style="136" customWidth="1"/>
    <col min="13599" max="13824" width="6.85546875" style="136" customWidth="1"/>
    <col min="13825" max="13825" width="1.140625" style="136" customWidth="1"/>
    <col min="13826" max="13826" width="2.28515625" style="136" customWidth="1"/>
    <col min="13827" max="13827" width="1.140625" style="136" customWidth="1"/>
    <col min="13828" max="13828" width="11.42578125" style="136" customWidth="1"/>
    <col min="13829" max="13829" width="1.140625" style="136" customWidth="1"/>
    <col min="13830" max="13830" width="6.85546875" style="136" customWidth="1"/>
    <col min="13831" max="13832" width="1.140625" style="136" customWidth="1"/>
    <col min="13833" max="13833" width="2.28515625" style="136" customWidth="1"/>
    <col min="13834" max="13834" width="6.85546875" style="136" customWidth="1"/>
    <col min="13835" max="13835" width="1.140625" style="136" customWidth="1"/>
    <col min="13836" max="13836" width="3.42578125" style="136" customWidth="1"/>
    <col min="13837" max="13838" width="2.28515625" style="136" customWidth="1"/>
    <col min="13839" max="13839" width="1.140625" style="136" customWidth="1"/>
    <col min="13840" max="13840" width="4" style="136" customWidth="1"/>
    <col min="13841" max="13841" width="6.28515625" style="136" customWidth="1"/>
    <col min="13842" max="13842" width="1.140625" style="136" customWidth="1"/>
    <col min="13843" max="13843" width="6.85546875" style="136" customWidth="1"/>
    <col min="13844" max="13844" width="4.5703125" style="136" customWidth="1"/>
    <col min="13845" max="13848" width="1.140625" style="136" customWidth="1"/>
    <col min="13849" max="13849" width="8" style="136" customWidth="1"/>
    <col min="13850" max="13850" width="3.42578125" style="136" customWidth="1"/>
    <col min="13851" max="13851" width="1.140625" style="136" customWidth="1"/>
    <col min="13852" max="13852" width="1" style="136" customWidth="1"/>
    <col min="13853" max="13853" width="11.5703125" style="136" customWidth="1"/>
    <col min="13854" max="13854" width="3.28515625" style="136" customWidth="1"/>
    <col min="13855" max="14080" width="6.85546875" style="136" customWidth="1"/>
    <col min="14081" max="14081" width="1.140625" style="136" customWidth="1"/>
    <col min="14082" max="14082" width="2.28515625" style="136" customWidth="1"/>
    <col min="14083" max="14083" width="1.140625" style="136" customWidth="1"/>
    <col min="14084" max="14084" width="11.42578125" style="136" customWidth="1"/>
    <col min="14085" max="14085" width="1.140625" style="136" customWidth="1"/>
    <col min="14086" max="14086" width="6.85546875" style="136" customWidth="1"/>
    <col min="14087" max="14088" width="1.140625" style="136" customWidth="1"/>
    <col min="14089" max="14089" width="2.28515625" style="136" customWidth="1"/>
    <col min="14090" max="14090" width="6.85546875" style="136" customWidth="1"/>
    <col min="14091" max="14091" width="1.140625" style="136" customWidth="1"/>
    <col min="14092" max="14092" width="3.42578125" style="136" customWidth="1"/>
    <col min="14093" max="14094" width="2.28515625" style="136" customWidth="1"/>
    <col min="14095" max="14095" width="1.140625" style="136" customWidth="1"/>
    <col min="14096" max="14096" width="4" style="136" customWidth="1"/>
    <col min="14097" max="14097" width="6.28515625" style="136" customWidth="1"/>
    <col min="14098" max="14098" width="1.140625" style="136" customWidth="1"/>
    <col min="14099" max="14099" width="6.85546875" style="136" customWidth="1"/>
    <col min="14100" max="14100" width="4.5703125" style="136" customWidth="1"/>
    <col min="14101" max="14104" width="1.140625" style="136" customWidth="1"/>
    <col min="14105" max="14105" width="8" style="136" customWidth="1"/>
    <col min="14106" max="14106" width="3.42578125" style="136" customWidth="1"/>
    <col min="14107" max="14107" width="1.140625" style="136" customWidth="1"/>
    <col min="14108" max="14108" width="1" style="136" customWidth="1"/>
    <col min="14109" max="14109" width="11.5703125" style="136" customWidth="1"/>
    <col min="14110" max="14110" width="3.28515625" style="136" customWidth="1"/>
    <col min="14111" max="14336" width="6.85546875" style="136" customWidth="1"/>
    <col min="14337" max="14337" width="1.140625" style="136" customWidth="1"/>
    <col min="14338" max="14338" width="2.28515625" style="136" customWidth="1"/>
    <col min="14339" max="14339" width="1.140625" style="136" customWidth="1"/>
    <col min="14340" max="14340" width="11.42578125" style="136" customWidth="1"/>
    <col min="14341" max="14341" width="1.140625" style="136" customWidth="1"/>
    <col min="14342" max="14342" width="6.85546875" style="136" customWidth="1"/>
    <col min="14343" max="14344" width="1.140625" style="136" customWidth="1"/>
    <col min="14345" max="14345" width="2.28515625" style="136" customWidth="1"/>
    <col min="14346" max="14346" width="6.85546875" style="136" customWidth="1"/>
    <col min="14347" max="14347" width="1.140625" style="136" customWidth="1"/>
    <col min="14348" max="14348" width="3.42578125" style="136" customWidth="1"/>
    <col min="14349" max="14350" width="2.28515625" style="136" customWidth="1"/>
    <col min="14351" max="14351" width="1.140625" style="136" customWidth="1"/>
    <col min="14352" max="14352" width="4" style="136" customWidth="1"/>
    <col min="14353" max="14353" width="6.28515625" style="136" customWidth="1"/>
    <col min="14354" max="14354" width="1.140625" style="136" customWidth="1"/>
    <col min="14355" max="14355" width="6.85546875" style="136" customWidth="1"/>
    <col min="14356" max="14356" width="4.5703125" style="136" customWidth="1"/>
    <col min="14357" max="14360" width="1.140625" style="136" customWidth="1"/>
    <col min="14361" max="14361" width="8" style="136" customWidth="1"/>
    <col min="14362" max="14362" width="3.42578125" style="136" customWidth="1"/>
    <col min="14363" max="14363" width="1.140625" style="136" customWidth="1"/>
    <col min="14364" max="14364" width="1" style="136" customWidth="1"/>
    <col min="14365" max="14365" width="11.5703125" style="136" customWidth="1"/>
    <col min="14366" max="14366" width="3.28515625" style="136" customWidth="1"/>
    <col min="14367" max="14592" width="6.85546875" style="136" customWidth="1"/>
    <col min="14593" max="14593" width="1.140625" style="136" customWidth="1"/>
    <col min="14594" max="14594" width="2.28515625" style="136" customWidth="1"/>
    <col min="14595" max="14595" width="1.140625" style="136" customWidth="1"/>
    <col min="14596" max="14596" width="11.42578125" style="136" customWidth="1"/>
    <col min="14597" max="14597" width="1.140625" style="136" customWidth="1"/>
    <col min="14598" max="14598" width="6.85546875" style="136" customWidth="1"/>
    <col min="14599" max="14600" width="1.140625" style="136" customWidth="1"/>
    <col min="14601" max="14601" width="2.28515625" style="136" customWidth="1"/>
    <col min="14602" max="14602" width="6.85546875" style="136" customWidth="1"/>
    <col min="14603" max="14603" width="1.140625" style="136" customWidth="1"/>
    <col min="14604" max="14604" width="3.42578125" style="136" customWidth="1"/>
    <col min="14605" max="14606" width="2.28515625" style="136" customWidth="1"/>
    <col min="14607" max="14607" width="1.140625" style="136" customWidth="1"/>
    <col min="14608" max="14608" width="4" style="136" customWidth="1"/>
    <col min="14609" max="14609" width="6.28515625" style="136" customWidth="1"/>
    <col min="14610" max="14610" width="1.140625" style="136" customWidth="1"/>
    <col min="14611" max="14611" width="6.85546875" style="136" customWidth="1"/>
    <col min="14612" max="14612" width="4.5703125" style="136" customWidth="1"/>
    <col min="14613" max="14616" width="1.140625" style="136" customWidth="1"/>
    <col min="14617" max="14617" width="8" style="136" customWidth="1"/>
    <col min="14618" max="14618" width="3.42578125" style="136" customWidth="1"/>
    <col min="14619" max="14619" width="1.140625" style="136" customWidth="1"/>
    <col min="14620" max="14620" width="1" style="136" customWidth="1"/>
    <col min="14621" max="14621" width="11.5703125" style="136" customWidth="1"/>
    <col min="14622" max="14622" width="3.28515625" style="136" customWidth="1"/>
    <col min="14623" max="14848" width="6.85546875" style="136" customWidth="1"/>
    <col min="14849" max="14849" width="1.140625" style="136" customWidth="1"/>
    <col min="14850" max="14850" width="2.28515625" style="136" customWidth="1"/>
    <col min="14851" max="14851" width="1.140625" style="136" customWidth="1"/>
    <col min="14852" max="14852" width="11.42578125" style="136" customWidth="1"/>
    <col min="14853" max="14853" width="1.140625" style="136" customWidth="1"/>
    <col min="14854" max="14854" width="6.85546875" style="136" customWidth="1"/>
    <col min="14855" max="14856" width="1.140625" style="136" customWidth="1"/>
    <col min="14857" max="14857" width="2.28515625" style="136" customWidth="1"/>
    <col min="14858" max="14858" width="6.85546875" style="136" customWidth="1"/>
    <col min="14859" max="14859" width="1.140625" style="136" customWidth="1"/>
    <col min="14860" max="14860" width="3.42578125" style="136" customWidth="1"/>
    <col min="14861" max="14862" width="2.28515625" style="136" customWidth="1"/>
    <col min="14863" max="14863" width="1.140625" style="136" customWidth="1"/>
    <col min="14864" max="14864" width="4" style="136" customWidth="1"/>
    <col min="14865" max="14865" width="6.28515625" style="136" customWidth="1"/>
    <col min="14866" max="14866" width="1.140625" style="136" customWidth="1"/>
    <col min="14867" max="14867" width="6.85546875" style="136" customWidth="1"/>
    <col min="14868" max="14868" width="4.5703125" style="136" customWidth="1"/>
    <col min="14869" max="14872" width="1.140625" style="136" customWidth="1"/>
    <col min="14873" max="14873" width="8" style="136" customWidth="1"/>
    <col min="14874" max="14874" width="3.42578125" style="136" customWidth="1"/>
    <col min="14875" max="14875" width="1.140625" style="136" customWidth="1"/>
    <col min="14876" max="14876" width="1" style="136" customWidth="1"/>
    <col min="14877" max="14877" width="11.5703125" style="136" customWidth="1"/>
    <col min="14878" max="14878" width="3.28515625" style="136" customWidth="1"/>
    <col min="14879" max="15104" width="6.85546875" style="136" customWidth="1"/>
    <col min="15105" max="15105" width="1.140625" style="136" customWidth="1"/>
    <col min="15106" max="15106" width="2.28515625" style="136" customWidth="1"/>
    <col min="15107" max="15107" width="1.140625" style="136" customWidth="1"/>
    <col min="15108" max="15108" width="11.42578125" style="136" customWidth="1"/>
    <col min="15109" max="15109" width="1.140625" style="136" customWidth="1"/>
    <col min="15110" max="15110" width="6.85546875" style="136" customWidth="1"/>
    <col min="15111" max="15112" width="1.140625" style="136" customWidth="1"/>
    <col min="15113" max="15113" width="2.28515625" style="136" customWidth="1"/>
    <col min="15114" max="15114" width="6.85546875" style="136" customWidth="1"/>
    <col min="15115" max="15115" width="1.140625" style="136" customWidth="1"/>
    <col min="15116" max="15116" width="3.42578125" style="136" customWidth="1"/>
    <col min="15117" max="15118" width="2.28515625" style="136" customWidth="1"/>
    <col min="15119" max="15119" width="1.140625" style="136" customWidth="1"/>
    <col min="15120" max="15120" width="4" style="136" customWidth="1"/>
    <col min="15121" max="15121" width="6.28515625" style="136" customWidth="1"/>
    <col min="15122" max="15122" width="1.140625" style="136" customWidth="1"/>
    <col min="15123" max="15123" width="6.85546875" style="136" customWidth="1"/>
    <col min="15124" max="15124" width="4.5703125" style="136" customWidth="1"/>
    <col min="15125" max="15128" width="1.140625" style="136" customWidth="1"/>
    <col min="15129" max="15129" width="8" style="136" customWidth="1"/>
    <col min="15130" max="15130" width="3.42578125" style="136" customWidth="1"/>
    <col min="15131" max="15131" width="1.140625" style="136" customWidth="1"/>
    <col min="15132" max="15132" width="1" style="136" customWidth="1"/>
    <col min="15133" max="15133" width="11.5703125" style="136" customWidth="1"/>
    <col min="15134" max="15134" width="3.28515625" style="136" customWidth="1"/>
    <col min="15135" max="15360" width="6.85546875" style="136" customWidth="1"/>
    <col min="15361" max="15361" width="1.140625" style="136" customWidth="1"/>
    <col min="15362" max="15362" width="2.28515625" style="136" customWidth="1"/>
    <col min="15363" max="15363" width="1.140625" style="136" customWidth="1"/>
    <col min="15364" max="15364" width="11.42578125" style="136" customWidth="1"/>
    <col min="15365" max="15365" width="1.140625" style="136" customWidth="1"/>
    <col min="15366" max="15366" width="6.85546875" style="136" customWidth="1"/>
    <col min="15367" max="15368" width="1.140625" style="136" customWidth="1"/>
    <col min="15369" max="15369" width="2.28515625" style="136" customWidth="1"/>
    <col min="15370" max="15370" width="6.85546875" style="136" customWidth="1"/>
    <col min="15371" max="15371" width="1.140625" style="136" customWidth="1"/>
    <col min="15372" max="15372" width="3.42578125" style="136" customWidth="1"/>
    <col min="15373" max="15374" width="2.28515625" style="136" customWidth="1"/>
    <col min="15375" max="15375" width="1.140625" style="136" customWidth="1"/>
    <col min="15376" max="15376" width="4" style="136" customWidth="1"/>
    <col min="15377" max="15377" width="6.28515625" style="136" customWidth="1"/>
    <col min="15378" max="15378" width="1.140625" style="136" customWidth="1"/>
    <col min="15379" max="15379" width="6.85546875" style="136" customWidth="1"/>
    <col min="15380" max="15380" width="4.5703125" style="136" customWidth="1"/>
    <col min="15381" max="15384" width="1.140625" style="136" customWidth="1"/>
    <col min="15385" max="15385" width="8" style="136" customWidth="1"/>
    <col min="15386" max="15386" width="3.42578125" style="136" customWidth="1"/>
    <col min="15387" max="15387" width="1.140625" style="136" customWidth="1"/>
    <col min="15388" max="15388" width="1" style="136" customWidth="1"/>
    <col min="15389" max="15389" width="11.5703125" style="136" customWidth="1"/>
    <col min="15390" max="15390" width="3.28515625" style="136" customWidth="1"/>
    <col min="15391" max="15616" width="6.85546875" style="136" customWidth="1"/>
    <col min="15617" max="15617" width="1.140625" style="136" customWidth="1"/>
    <col min="15618" max="15618" width="2.28515625" style="136" customWidth="1"/>
    <col min="15619" max="15619" width="1.140625" style="136" customWidth="1"/>
    <col min="15620" max="15620" width="11.42578125" style="136" customWidth="1"/>
    <col min="15621" max="15621" width="1.140625" style="136" customWidth="1"/>
    <col min="15622" max="15622" width="6.85546875" style="136" customWidth="1"/>
    <col min="15623" max="15624" width="1.140625" style="136" customWidth="1"/>
    <col min="15625" max="15625" width="2.28515625" style="136" customWidth="1"/>
    <col min="15626" max="15626" width="6.85546875" style="136" customWidth="1"/>
    <col min="15627" max="15627" width="1.140625" style="136" customWidth="1"/>
    <col min="15628" max="15628" width="3.42578125" style="136" customWidth="1"/>
    <col min="15629" max="15630" width="2.28515625" style="136" customWidth="1"/>
    <col min="15631" max="15631" width="1.140625" style="136" customWidth="1"/>
    <col min="15632" max="15632" width="4" style="136" customWidth="1"/>
    <col min="15633" max="15633" width="6.28515625" style="136" customWidth="1"/>
    <col min="15634" max="15634" width="1.140625" style="136" customWidth="1"/>
    <col min="15635" max="15635" width="6.85546875" style="136" customWidth="1"/>
    <col min="15636" max="15636" width="4.5703125" style="136" customWidth="1"/>
    <col min="15637" max="15640" width="1.140625" style="136" customWidth="1"/>
    <col min="15641" max="15641" width="8" style="136" customWidth="1"/>
    <col min="15642" max="15642" width="3.42578125" style="136" customWidth="1"/>
    <col min="15643" max="15643" width="1.140625" style="136" customWidth="1"/>
    <col min="15644" max="15644" width="1" style="136" customWidth="1"/>
    <col min="15645" max="15645" width="11.5703125" style="136" customWidth="1"/>
    <col min="15646" max="15646" width="3.28515625" style="136" customWidth="1"/>
    <col min="15647" max="15872" width="6.85546875" style="136" customWidth="1"/>
    <col min="15873" max="15873" width="1.140625" style="136" customWidth="1"/>
    <col min="15874" max="15874" width="2.28515625" style="136" customWidth="1"/>
    <col min="15875" max="15875" width="1.140625" style="136" customWidth="1"/>
    <col min="15876" max="15876" width="11.42578125" style="136" customWidth="1"/>
    <col min="15877" max="15877" width="1.140625" style="136" customWidth="1"/>
    <col min="15878" max="15878" width="6.85546875" style="136" customWidth="1"/>
    <col min="15879" max="15880" width="1.140625" style="136" customWidth="1"/>
    <col min="15881" max="15881" width="2.28515625" style="136" customWidth="1"/>
    <col min="15882" max="15882" width="6.85546875" style="136" customWidth="1"/>
    <col min="15883" max="15883" width="1.140625" style="136" customWidth="1"/>
    <col min="15884" max="15884" width="3.42578125" style="136" customWidth="1"/>
    <col min="15885" max="15886" width="2.28515625" style="136" customWidth="1"/>
    <col min="15887" max="15887" width="1.140625" style="136" customWidth="1"/>
    <col min="15888" max="15888" width="4" style="136" customWidth="1"/>
    <col min="15889" max="15889" width="6.28515625" style="136" customWidth="1"/>
    <col min="15890" max="15890" width="1.140625" style="136" customWidth="1"/>
    <col min="15891" max="15891" width="6.85546875" style="136" customWidth="1"/>
    <col min="15892" max="15892" width="4.5703125" style="136" customWidth="1"/>
    <col min="15893" max="15896" width="1.140625" style="136" customWidth="1"/>
    <col min="15897" max="15897" width="8" style="136" customWidth="1"/>
    <col min="15898" max="15898" width="3.42578125" style="136" customWidth="1"/>
    <col min="15899" max="15899" width="1.140625" style="136" customWidth="1"/>
    <col min="15900" max="15900" width="1" style="136" customWidth="1"/>
    <col min="15901" max="15901" width="11.5703125" style="136" customWidth="1"/>
    <col min="15902" max="15902" width="3.28515625" style="136" customWidth="1"/>
    <col min="15903" max="16128" width="6.85546875" style="136" customWidth="1"/>
    <col min="16129" max="16129" width="1.140625" style="136" customWidth="1"/>
    <col min="16130" max="16130" width="2.28515625" style="136" customWidth="1"/>
    <col min="16131" max="16131" width="1.140625" style="136" customWidth="1"/>
    <col min="16132" max="16132" width="11.42578125" style="136" customWidth="1"/>
    <col min="16133" max="16133" width="1.140625" style="136" customWidth="1"/>
    <col min="16134" max="16134" width="6.85546875" style="136" customWidth="1"/>
    <col min="16135" max="16136" width="1.140625" style="136" customWidth="1"/>
    <col min="16137" max="16137" width="2.28515625" style="136" customWidth="1"/>
    <col min="16138" max="16138" width="6.85546875" style="136" customWidth="1"/>
    <col min="16139" max="16139" width="1.140625" style="136" customWidth="1"/>
    <col min="16140" max="16140" width="3.42578125" style="136" customWidth="1"/>
    <col min="16141" max="16142" width="2.28515625" style="136" customWidth="1"/>
    <col min="16143" max="16143" width="1.140625" style="136" customWidth="1"/>
    <col min="16144" max="16144" width="4" style="136" customWidth="1"/>
    <col min="16145" max="16145" width="6.28515625" style="136" customWidth="1"/>
    <col min="16146" max="16146" width="1.140625" style="136" customWidth="1"/>
    <col min="16147" max="16147" width="6.85546875" style="136" customWidth="1"/>
    <col min="16148" max="16148" width="4.5703125" style="136" customWidth="1"/>
    <col min="16149" max="16152" width="1.140625" style="136" customWidth="1"/>
    <col min="16153" max="16153" width="8" style="136" customWidth="1"/>
    <col min="16154" max="16154" width="3.42578125" style="136" customWidth="1"/>
    <col min="16155" max="16155" width="1.140625" style="136" customWidth="1"/>
    <col min="16156" max="16156" width="1" style="136" customWidth="1"/>
    <col min="16157" max="16157" width="11.5703125" style="136" customWidth="1"/>
    <col min="16158" max="16158" width="3.28515625" style="136" customWidth="1"/>
    <col min="16159" max="16384" width="6.85546875" style="136" customWidth="1"/>
  </cols>
  <sheetData>
    <row r="1" spans="1:30" ht="25.5" customHeight="1" x14ac:dyDescent="0.25">
      <c r="C1" s="137" t="s">
        <v>1163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30" ht="7.5" customHeight="1" x14ac:dyDescent="0.25"/>
    <row r="3" spans="1:30" ht="18.75" customHeight="1" x14ac:dyDescent="0.25">
      <c r="I3" s="152" t="s">
        <v>1164</v>
      </c>
      <c r="J3" s="152"/>
      <c r="K3" s="152"/>
      <c r="L3" s="152"/>
      <c r="M3" s="152"/>
      <c r="N3" s="152"/>
      <c r="O3" s="152"/>
      <c r="P3" s="152"/>
      <c r="S3" s="153" t="s">
        <v>1165</v>
      </c>
      <c r="T3" s="153"/>
      <c r="U3" s="153"/>
      <c r="V3" s="153"/>
      <c r="W3" s="153"/>
      <c r="X3" s="153"/>
      <c r="Y3" s="153"/>
    </row>
    <row r="4" spans="1:30" ht="6.75" customHeight="1" x14ac:dyDescent="0.25"/>
    <row r="5" spans="1:30" ht="14.25" customHeight="1" x14ac:dyDescent="0.25">
      <c r="A5" s="154" t="s">
        <v>1166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0" x14ac:dyDescent="0.25">
      <c r="B6" s="155" t="s">
        <v>1167</v>
      </c>
      <c r="C6" s="155"/>
      <c r="D6" s="155"/>
      <c r="F6" s="155" t="s">
        <v>1168</v>
      </c>
      <c r="G6" s="155"/>
      <c r="H6" s="155"/>
      <c r="I6" s="155"/>
      <c r="J6" s="155" t="s">
        <v>1169</v>
      </c>
      <c r="K6" s="155"/>
      <c r="L6" s="155"/>
      <c r="N6" s="155" t="s">
        <v>1170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C6" s="156" t="s">
        <v>1171</v>
      </c>
      <c r="AD6" s="156"/>
    </row>
    <row r="7" spans="1:30" x14ac:dyDescent="0.25">
      <c r="B7" s="140" t="s">
        <v>1172</v>
      </c>
      <c r="C7" s="140"/>
      <c r="D7" s="140"/>
      <c r="F7" s="140" t="s">
        <v>1173</v>
      </c>
      <c r="G7" s="140"/>
      <c r="H7" s="140"/>
      <c r="I7" s="140"/>
      <c r="J7" s="140" t="s">
        <v>1174</v>
      </c>
      <c r="K7" s="140"/>
      <c r="L7" s="140"/>
      <c r="N7" s="140" t="s">
        <v>1175</v>
      </c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C7" s="157">
        <v>1277.5</v>
      </c>
      <c r="AD7" s="157"/>
    </row>
    <row r="8" spans="1:30" x14ac:dyDescent="0.25">
      <c r="C8" s="144" t="s">
        <v>2</v>
      </c>
      <c r="G8" s="144" t="s">
        <v>2</v>
      </c>
      <c r="K8" s="144" t="s">
        <v>2</v>
      </c>
      <c r="O8" s="158" t="s">
        <v>1176</v>
      </c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</row>
    <row r="9" spans="1:30" x14ac:dyDescent="0.25">
      <c r="B9" s="140" t="s">
        <v>1177</v>
      </c>
      <c r="C9" s="140"/>
      <c r="D9" s="140"/>
      <c r="F9" s="140" t="s">
        <v>1173</v>
      </c>
      <c r="G9" s="140"/>
      <c r="H9" s="140"/>
      <c r="I9" s="140"/>
      <c r="J9" s="140" t="s">
        <v>1178</v>
      </c>
      <c r="K9" s="140"/>
      <c r="L9" s="140"/>
      <c r="N9" s="140" t="s">
        <v>1179</v>
      </c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C9" s="157">
        <v>1000</v>
      </c>
      <c r="AD9" s="157"/>
    </row>
    <row r="10" spans="1:30" x14ac:dyDescent="0.25">
      <c r="C10" s="144" t="s">
        <v>2</v>
      </c>
      <c r="G10" s="144" t="s">
        <v>2</v>
      </c>
      <c r="K10" s="144" t="s">
        <v>2</v>
      </c>
      <c r="O10" s="158" t="s">
        <v>1180</v>
      </c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1:30" x14ac:dyDescent="0.25">
      <c r="B11" s="140" t="s">
        <v>1181</v>
      </c>
      <c r="C11" s="140"/>
      <c r="D11" s="140"/>
      <c r="F11" s="140" t="s">
        <v>1173</v>
      </c>
      <c r="G11" s="140"/>
      <c r="H11" s="140"/>
      <c r="I11" s="140"/>
      <c r="J11" s="140" t="s">
        <v>1182</v>
      </c>
      <c r="K11" s="140"/>
      <c r="L11" s="140"/>
      <c r="N11" s="140" t="s">
        <v>1183</v>
      </c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C11" s="157">
        <v>150</v>
      </c>
      <c r="AD11" s="157"/>
    </row>
    <row r="12" spans="1:30" x14ac:dyDescent="0.25">
      <c r="C12" s="144" t="s">
        <v>2</v>
      </c>
      <c r="G12" s="144" t="s">
        <v>2</v>
      </c>
      <c r="K12" s="144" t="s">
        <v>2</v>
      </c>
      <c r="O12" s="158" t="s">
        <v>1184</v>
      </c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</row>
    <row r="13" spans="1:30" x14ac:dyDescent="0.25">
      <c r="B13" s="140" t="s">
        <v>1185</v>
      </c>
      <c r="C13" s="140"/>
      <c r="D13" s="140"/>
      <c r="F13" s="140" t="s">
        <v>1186</v>
      </c>
      <c r="G13" s="140"/>
      <c r="H13" s="140"/>
      <c r="I13" s="140"/>
      <c r="J13" s="140" t="s">
        <v>1187</v>
      </c>
      <c r="K13" s="140"/>
      <c r="L13" s="140"/>
      <c r="N13" s="140" t="s">
        <v>1188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C13" s="157">
        <v>43381</v>
      </c>
      <c r="AD13" s="157"/>
    </row>
    <row r="14" spans="1:30" x14ac:dyDescent="0.25">
      <c r="C14" s="144" t="s">
        <v>2</v>
      </c>
      <c r="G14" s="144" t="s">
        <v>2</v>
      </c>
      <c r="K14" s="144" t="s">
        <v>2</v>
      </c>
      <c r="O14" s="158" t="s">
        <v>1189</v>
      </c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>
        <v>12394.5</v>
      </c>
      <c r="AD14" s="159"/>
    </row>
    <row r="15" spans="1:30" x14ac:dyDescent="0.25">
      <c r="C15" s="144" t="s">
        <v>2</v>
      </c>
      <c r="G15" s="144" t="s">
        <v>2</v>
      </c>
      <c r="K15" s="144" t="s">
        <v>2</v>
      </c>
      <c r="O15" s="158" t="s">
        <v>1189</v>
      </c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9">
        <v>6197.38</v>
      </c>
      <c r="AD15" s="159"/>
    </row>
    <row r="16" spans="1:30" x14ac:dyDescent="0.25">
      <c r="C16" s="144" t="s">
        <v>2</v>
      </c>
      <c r="G16" s="144" t="s">
        <v>2</v>
      </c>
      <c r="K16" s="144" t="s">
        <v>2</v>
      </c>
      <c r="O16" s="158" t="s">
        <v>1189</v>
      </c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9">
        <v>18591.75</v>
      </c>
      <c r="AD16" s="159"/>
    </row>
    <row r="17" spans="2:30" x14ac:dyDescent="0.25">
      <c r="C17" s="144" t="s">
        <v>2</v>
      </c>
      <c r="G17" s="144" t="s">
        <v>2</v>
      </c>
      <c r="K17" s="144" t="s">
        <v>2</v>
      </c>
      <c r="O17" s="158" t="s">
        <v>1189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9">
        <v>6197.37</v>
      </c>
      <c r="AD17" s="159"/>
    </row>
    <row r="18" spans="2:30" x14ac:dyDescent="0.25">
      <c r="B18" s="140" t="s">
        <v>1190</v>
      </c>
      <c r="C18" s="140"/>
      <c r="D18" s="140"/>
      <c r="F18" s="140" t="s">
        <v>1191</v>
      </c>
      <c r="G18" s="140"/>
      <c r="H18" s="140"/>
      <c r="I18" s="140"/>
      <c r="J18" s="140" t="s">
        <v>1192</v>
      </c>
      <c r="K18" s="140"/>
      <c r="L18" s="140"/>
      <c r="N18" s="140" t="s">
        <v>1193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C18" s="157">
        <v>45634</v>
      </c>
      <c r="AD18" s="157"/>
    </row>
    <row r="19" spans="2:30" x14ac:dyDescent="0.25">
      <c r="C19" s="144" t="s">
        <v>2</v>
      </c>
      <c r="G19" s="144" t="s">
        <v>2</v>
      </c>
      <c r="K19" s="144" t="s">
        <v>2</v>
      </c>
      <c r="O19" s="158" t="s">
        <v>1194</v>
      </c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0" spans="2:30" x14ac:dyDescent="0.25">
      <c r="B20" s="140" t="s">
        <v>1195</v>
      </c>
      <c r="C20" s="140"/>
      <c r="D20" s="140"/>
      <c r="F20" s="140" t="s">
        <v>1196</v>
      </c>
      <c r="G20" s="140"/>
      <c r="H20" s="140"/>
      <c r="I20" s="140"/>
      <c r="J20" s="140" t="s">
        <v>1197</v>
      </c>
      <c r="K20" s="140"/>
      <c r="L20" s="140"/>
      <c r="N20" s="140" t="s">
        <v>1198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C20" s="157">
        <v>297.14999999999998</v>
      </c>
      <c r="AD20" s="157"/>
    </row>
    <row r="21" spans="2:30" x14ac:dyDescent="0.25">
      <c r="C21" s="144" t="s">
        <v>2</v>
      </c>
      <c r="G21" s="144" t="s">
        <v>2</v>
      </c>
      <c r="K21" s="144" t="s">
        <v>2</v>
      </c>
      <c r="O21" s="158" t="s">
        <v>1199</v>
      </c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9">
        <v>127.35</v>
      </c>
      <c r="AD21" s="159"/>
    </row>
    <row r="22" spans="2:30" x14ac:dyDescent="0.25">
      <c r="C22" s="144" t="s">
        <v>2</v>
      </c>
      <c r="G22" s="144" t="s">
        <v>2</v>
      </c>
      <c r="K22" s="144" t="s">
        <v>2</v>
      </c>
      <c r="O22" s="158" t="s">
        <v>1200</v>
      </c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9">
        <v>169.8</v>
      </c>
      <c r="AD22" s="159"/>
    </row>
    <row r="23" spans="2:30" x14ac:dyDescent="0.25">
      <c r="B23" s="140" t="s">
        <v>1201</v>
      </c>
      <c r="C23" s="140"/>
      <c r="D23" s="140"/>
      <c r="F23" s="140" t="s">
        <v>1196</v>
      </c>
      <c r="G23" s="140"/>
      <c r="H23" s="140"/>
      <c r="I23" s="140"/>
      <c r="J23" s="140" t="s">
        <v>1202</v>
      </c>
      <c r="K23" s="140"/>
      <c r="L23" s="140"/>
      <c r="N23" s="140" t="s">
        <v>1203</v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C23" s="157">
        <v>73.489999999999995</v>
      </c>
      <c r="AD23" s="157"/>
    </row>
    <row r="24" spans="2:30" x14ac:dyDescent="0.25">
      <c r="C24" s="144" t="s">
        <v>2</v>
      </c>
      <c r="G24" s="144" t="s">
        <v>2</v>
      </c>
      <c r="K24" s="144" t="s">
        <v>2</v>
      </c>
      <c r="O24" s="158" t="s">
        <v>1204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</row>
    <row r="25" spans="2:30" x14ac:dyDescent="0.25">
      <c r="B25" s="140" t="s">
        <v>1205</v>
      </c>
      <c r="C25" s="140"/>
      <c r="D25" s="140"/>
      <c r="F25" s="140" t="s">
        <v>1206</v>
      </c>
      <c r="G25" s="140"/>
      <c r="H25" s="140"/>
      <c r="I25" s="140"/>
      <c r="J25" s="140" t="s">
        <v>1174</v>
      </c>
      <c r="K25" s="140"/>
      <c r="L25" s="140"/>
      <c r="N25" s="140" t="s">
        <v>1175</v>
      </c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C25" s="157">
        <v>1277.5</v>
      </c>
      <c r="AD25" s="157"/>
    </row>
    <row r="26" spans="2:30" x14ac:dyDescent="0.25">
      <c r="C26" s="144" t="s">
        <v>2</v>
      </c>
      <c r="G26" s="144" t="s">
        <v>2</v>
      </c>
      <c r="K26" s="144" t="s">
        <v>2</v>
      </c>
      <c r="O26" s="158" t="s">
        <v>1176</v>
      </c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</row>
    <row r="27" spans="2:30" x14ac:dyDescent="0.25">
      <c r="B27" s="140" t="s">
        <v>1207</v>
      </c>
      <c r="C27" s="140"/>
      <c r="D27" s="140"/>
      <c r="F27" s="140" t="s">
        <v>1206</v>
      </c>
      <c r="G27" s="140"/>
      <c r="H27" s="140"/>
      <c r="I27" s="140"/>
      <c r="J27" s="140" t="s">
        <v>1178</v>
      </c>
      <c r="K27" s="140"/>
      <c r="L27" s="140"/>
      <c r="N27" s="140" t="s">
        <v>1179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C27" s="157">
        <v>1000</v>
      </c>
      <c r="AD27" s="157"/>
    </row>
    <row r="28" spans="2:30" x14ac:dyDescent="0.25">
      <c r="C28" s="144" t="s">
        <v>2</v>
      </c>
      <c r="G28" s="144" t="s">
        <v>2</v>
      </c>
      <c r="K28" s="144" t="s">
        <v>2</v>
      </c>
      <c r="O28" s="158" t="s">
        <v>1180</v>
      </c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</row>
    <row r="29" spans="2:30" x14ac:dyDescent="0.25">
      <c r="B29" s="140" t="s">
        <v>1208</v>
      </c>
      <c r="C29" s="140"/>
      <c r="D29" s="140"/>
      <c r="F29" s="140" t="s">
        <v>1206</v>
      </c>
      <c r="G29" s="140"/>
      <c r="H29" s="140"/>
      <c r="I29" s="140"/>
      <c r="J29" s="140" t="s">
        <v>1182</v>
      </c>
      <c r="K29" s="140"/>
      <c r="L29" s="140"/>
      <c r="N29" s="140" t="s">
        <v>1183</v>
      </c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C29" s="157">
        <v>150</v>
      </c>
      <c r="AD29" s="157"/>
    </row>
    <row r="30" spans="2:30" x14ac:dyDescent="0.25">
      <c r="C30" s="144" t="s">
        <v>2</v>
      </c>
      <c r="G30" s="144" t="s">
        <v>2</v>
      </c>
      <c r="K30" s="144" t="s">
        <v>2</v>
      </c>
      <c r="O30" s="158" t="s">
        <v>1184</v>
      </c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</row>
    <row r="31" spans="2:30" x14ac:dyDescent="0.25">
      <c r="B31" s="140" t="s">
        <v>1209</v>
      </c>
      <c r="C31" s="140"/>
      <c r="D31" s="140"/>
      <c r="F31" s="140" t="s">
        <v>1206</v>
      </c>
      <c r="G31" s="140"/>
      <c r="H31" s="140"/>
      <c r="I31" s="140"/>
      <c r="J31" s="140" t="s">
        <v>1210</v>
      </c>
      <c r="K31" s="140"/>
      <c r="L31" s="140"/>
      <c r="N31" s="140" t="s">
        <v>1211</v>
      </c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C31" s="157">
        <v>23334</v>
      </c>
      <c r="AD31" s="157"/>
    </row>
    <row r="32" spans="2:30" x14ac:dyDescent="0.25">
      <c r="C32" s="144" t="s">
        <v>2</v>
      </c>
      <c r="G32" s="144" t="s">
        <v>2</v>
      </c>
      <c r="K32" s="144" t="s">
        <v>2</v>
      </c>
      <c r="O32" s="158" t="s">
        <v>1212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</row>
    <row r="33" spans="1:30" ht="6" customHeight="1" x14ac:dyDescent="0.25"/>
    <row r="34" spans="1:30" ht="16.5" customHeight="1" x14ac:dyDescent="0.25">
      <c r="A34" s="143" t="s">
        <v>1213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44" t="s">
        <v>2</v>
      </c>
      <c r="W34" s="144" t="s">
        <v>2</v>
      </c>
      <c r="Y34" s="160" t="s">
        <v>1214</v>
      </c>
      <c r="Z34" s="160"/>
      <c r="AC34" s="161">
        <v>117574.64</v>
      </c>
      <c r="AD34" s="161"/>
    </row>
    <row r="35" spans="1:30" ht="6.75" customHeight="1" x14ac:dyDescent="0.25"/>
    <row r="36" spans="1:30" ht="14.25" customHeight="1" x14ac:dyDescent="0.25">
      <c r="A36" s="154" t="s">
        <v>1215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30" x14ac:dyDescent="0.25">
      <c r="B37" s="155" t="s">
        <v>1167</v>
      </c>
      <c r="C37" s="155"/>
      <c r="D37" s="155"/>
      <c r="F37" s="155" t="s">
        <v>1168</v>
      </c>
      <c r="G37" s="155"/>
      <c r="H37" s="155"/>
      <c r="I37" s="155"/>
      <c r="J37" s="155" t="s">
        <v>1169</v>
      </c>
      <c r="K37" s="155"/>
      <c r="L37" s="155"/>
      <c r="N37" s="155" t="s">
        <v>1170</v>
      </c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C37" s="156" t="s">
        <v>1171</v>
      </c>
      <c r="AD37" s="156"/>
    </row>
    <row r="38" spans="1:30" x14ac:dyDescent="0.25">
      <c r="B38" s="140" t="s">
        <v>1195</v>
      </c>
      <c r="C38" s="140"/>
      <c r="D38" s="140"/>
      <c r="F38" s="140" t="s">
        <v>1196</v>
      </c>
      <c r="G38" s="140"/>
      <c r="H38" s="140"/>
      <c r="I38" s="140"/>
      <c r="J38" s="140" t="s">
        <v>1197</v>
      </c>
      <c r="K38" s="140"/>
      <c r="L38" s="140"/>
      <c r="N38" s="140" t="s">
        <v>1198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C38" s="157">
        <v>1226.69</v>
      </c>
      <c r="AD38" s="157"/>
    </row>
    <row r="39" spans="1:30" x14ac:dyDescent="0.25">
      <c r="C39" s="144" t="s">
        <v>2</v>
      </c>
      <c r="G39" s="144" t="s">
        <v>2</v>
      </c>
      <c r="K39" s="144" t="s">
        <v>2</v>
      </c>
      <c r="O39" s="158" t="s">
        <v>1216</v>
      </c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9">
        <v>169.04</v>
      </c>
      <c r="AD39" s="159"/>
    </row>
    <row r="40" spans="1:30" x14ac:dyDescent="0.25">
      <c r="C40" s="144" t="s">
        <v>2</v>
      </c>
      <c r="G40" s="144" t="s">
        <v>2</v>
      </c>
      <c r="K40" s="144" t="s">
        <v>2</v>
      </c>
      <c r="O40" s="158" t="s">
        <v>1199</v>
      </c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9">
        <v>223.34</v>
      </c>
      <c r="AD40" s="159"/>
    </row>
    <row r="41" spans="1:30" x14ac:dyDescent="0.25">
      <c r="C41" s="144" t="s">
        <v>2</v>
      </c>
      <c r="G41" s="144" t="s">
        <v>2</v>
      </c>
      <c r="K41" s="144" t="s">
        <v>2</v>
      </c>
      <c r="O41" s="158" t="s">
        <v>1199</v>
      </c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9">
        <v>154.34</v>
      </c>
      <c r="AD41" s="159"/>
    </row>
    <row r="42" spans="1:30" x14ac:dyDescent="0.25">
      <c r="C42" s="144" t="s">
        <v>2</v>
      </c>
      <c r="G42" s="144" t="s">
        <v>2</v>
      </c>
      <c r="K42" s="144" t="s">
        <v>2</v>
      </c>
      <c r="O42" s="158" t="s">
        <v>1200</v>
      </c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9">
        <v>201.01</v>
      </c>
      <c r="AD42" s="159"/>
    </row>
    <row r="43" spans="1:30" x14ac:dyDescent="0.25">
      <c r="C43" s="144" t="s">
        <v>2</v>
      </c>
      <c r="G43" s="144" t="s">
        <v>2</v>
      </c>
      <c r="K43" s="144" t="s">
        <v>2</v>
      </c>
      <c r="O43" s="158" t="s">
        <v>1217</v>
      </c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9">
        <v>309.16000000000003</v>
      </c>
      <c r="AD43" s="159"/>
    </row>
    <row r="44" spans="1:30" x14ac:dyDescent="0.25">
      <c r="C44" s="144" t="s">
        <v>2</v>
      </c>
      <c r="G44" s="144" t="s">
        <v>2</v>
      </c>
      <c r="K44" s="144" t="s">
        <v>2</v>
      </c>
      <c r="O44" s="158" t="s">
        <v>1218</v>
      </c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9">
        <v>42.45</v>
      </c>
      <c r="AD44" s="159"/>
    </row>
    <row r="45" spans="1:30" x14ac:dyDescent="0.25">
      <c r="C45" s="144" t="s">
        <v>2</v>
      </c>
      <c r="G45" s="144" t="s">
        <v>2</v>
      </c>
      <c r="K45" s="144" t="s">
        <v>2</v>
      </c>
      <c r="O45" s="158" t="s">
        <v>1219</v>
      </c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9">
        <v>127.35</v>
      </c>
      <c r="AD45" s="159"/>
    </row>
    <row r="46" spans="1:30" x14ac:dyDescent="0.25">
      <c r="B46" s="140" t="s">
        <v>1220</v>
      </c>
      <c r="C46" s="140"/>
      <c r="D46" s="140"/>
      <c r="F46" s="140" t="s">
        <v>1196</v>
      </c>
      <c r="G46" s="140"/>
      <c r="H46" s="140"/>
      <c r="I46" s="140"/>
      <c r="J46" s="140" t="s">
        <v>1221</v>
      </c>
      <c r="K46" s="140"/>
      <c r="L46" s="140"/>
      <c r="N46" s="140" t="s">
        <v>1222</v>
      </c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C46" s="157">
        <v>445.23</v>
      </c>
      <c r="AD46" s="157"/>
    </row>
    <row r="47" spans="1:30" x14ac:dyDescent="0.25">
      <c r="C47" s="144" t="s">
        <v>2</v>
      </c>
      <c r="G47" s="144" t="s">
        <v>2</v>
      </c>
      <c r="K47" s="144" t="s">
        <v>2</v>
      </c>
      <c r="O47" s="158" t="s">
        <v>1223</v>
      </c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</row>
    <row r="48" spans="1:30" x14ac:dyDescent="0.25">
      <c r="B48" s="140" t="s">
        <v>1201</v>
      </c>
      <c r="C48" s="140"/>
      <c r="D48" s="140"/>
      <c r="F48" s="140" t="s">
        <v>1196</v>
      </c>
      <c r="G48" s="140"/>
      <c r="H48" s="140"/>
      <c r="I48" s="140"/>
      <c r="J48" s="140" t="s">
        <v>1202</v>
      </c>
      <c r="K48" s="140"/>
      <c r="L48" s="140"/>
      <c r="N48" s="140" t="s">
        <v>1203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C48" s="157">
        <v>316.41000000000003</v>
      </c>
      <c r="AD48" s="157"/>
    </row>
    <row r="49" spans="1:30" x14ac:dyDescent="0.25">
      <c r="C49" s="144" t="s">
        <v>2</v>
      </c>
      <c r="G49" s="144" t="s">
        <v>2</v>
      </c>
      <c r="K49" s="144" t="s">
        <v>2</v>
      </c>
      <c r="O49" s="158" t="s">
        <v>1224</v>
      </c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</row>
    <row r="50" spans="1:30" x14ac:dyDescent="0.25">
      <c r="B50" s="140" t="s">
        <v>1225</v>
      </c>
      <c r="C50" s="140"/>
      <c r="D50" s="140"/>
      <c r="F50" s="140" t="s">
        <v>1196</v>
      </c>
      <c r="G50" s="140"/>
      <c r="H50" s="140"/>
      <c r="I50" s="140"/>
      <c r="J50" s="140" t="s">
        <v>1187</v>
      </c>
      <c r="K50" s="140"/>
      <c r="L50" s="140"/>
      <c r="N50" s="140" t="s">
        <v>1188</v>
      </c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C50" s="157">
        <v>50</v>
      </c>
      <c r="AD50" s="157"/>
    </row>
    <row r="51" spans="1:30" x14ac:dyDescent="0.25">
      <c r="C51" s="144" t="s">
        <v>2</v>
      </c>
      <c r="G51" s="144" t="s">
        <v>2</v>
      </c>
      <c r="K51" s="144" t="s">
        <v>2</v>
      </c>
      <c r="O51" s="158" t="s">
        <v>1226</v>
      </c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</row>
    <row r="52" spans="1:30" x14ac:dyDescent="0.25">
      <c r="B52" s="140" t="s">
        <v>1227</v>
      </c>
      <c r="C52" s="140"/>
      <c r="D52" s="140"/>
      <c r="F52" s="140" t="s">
        <v>1196</v>
      </c>
      <c r="G52" s="140"/>
      <c r="H52" s="140"/>
      <c r="I52" s="140"/>
      <c r="J52" s="140" t="s">
        <v>1228</v>
      </c>
      <c r="K52" s="140"/>
      <c r="L52" s="140"/>
      <c r="N52" s="140" t="s">
        <v>1229</v>
      </c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C52" s="157">
        <v>9646.5</v>
      </c>
      <c r="AD52" s="157"/>
    </row>
    <row r="53" spans="1:30" x14ac:dyDescent="0.25">
      <c r="C53" s="144" t="s">
        <v>2</v>
      </c>
      <c r="G53" s="144" t="s">
        <v>2</v>
      </c>
      <c r="K53" s="144" t="s">
        <v>2</v>
      </c>
      <c r="O53" s="158" t="s">
        <v>1230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9">
        <v>5881.5</v>
      </c>
      <c r="AD53" s="159"/>
    </row>
    <row r="54" spans="1:30" x14ac:dyDescent="0.25">
      <c r="C54" s="144" t="s">
        <v>2</v>
      </c>
      <c r="G54" s="144" t="s">
        <v>2</v>
      </c>
      <c r="K54" s="144" t="s">
        <v>2</v>
      </c>
      <c r="O54" s="158" t="s">
        <v>1231</v>
      </c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9">
        <v>3765</v>
      </c>
      <c r="AD54" s="159"/>
    </row>
    <row r="55" spans="1:30" x14ac:dyDescent="0.25">
      <c r="B55" s="140" t="s">
        <v>1232</v>
      </c>
      <c r="C55" s="140"/>
      <c r="D55" s="140"/>
      <c r="F55" s="140" t="s">
        <v>1196</v>
      </c>
      <c r="G55" s="140"/>
      <c r="H55" s="140"/>
      <c r="I55" s="140"/>
      <c r="J55" s="140" t="s">
        <v>1233</v>
      </c>
      <c r="K55" s="140"/>
      <c r="L55" s="140"/>
      <c r="N55" s="140" t="s">
        <v>1234</v>
      </c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C55" s="157">
        <v>30079.84</v>
      </c>
      <c r="AD55" s="157"/>
    </row>
    <row r="56" spans="1:30" x14ac:dyDescent="0.25">
      <c r="C56" s="144" t="s">
        <v>2</v>
      </c>
      <c r="G56" s="144" t="s">
        <v>2</v>
      </c>
      <c r="K56" s="144" t="s">
        <v>2</v>
      </c>
      <c r="O56" s="158" t="s">
        <v>1230</v>
      </c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9">
        <v>10167.94</v>
      </c>
      <c r="AD56" s="159"/>
    </row>
    <row r="57" spans="1:30" x14ac:dyDescent="0.25">
      <c r="C57" s="144" t="s">
        <v>2</v>
      </c>
      <c r="G57" s="144" t="s">
        <v>2</v>
      </c>
      <c r="K57" s="144" t="s">
        <v>2</v>
      </c>
      <c r="O57" s="158" t="s">
        <v>1231</v>
      </c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9">
        <v>3903.3</v>
      </c>
      <c r="AD57" s="159"/>
    </row>
    <row r="58" spans="1:30" x14ac:dyDescent="0.25">
      <c r="C58" s="144" t="s">
        <v>2</v>
      </c>
      <c r="G58" s="144" t="s">
        <v>2</v>
      </c>
      <c r="K58" s="144" t="s">
        <v>2</v>
      </c>
      <c r="O58" s="158" t="s">
        <v>1235</v>
      </c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9">
        <v>11747</v>
      </c>
      <c r="AD58" s="159"/>
    </row>
    <row r="59" spans="1:30" x14ac:dyDescent="0.25">
      <c r="C59" s="144" t="s">
        <v>2</v>
      </c>
      <c r="G59" s="144" t="s">
        <v>2</v>
      </c>
      <c r="K59" s="144" t="s">
        <v>2</v>
      </c>
      <c r="O59" s="158" t="s">
        <v>1230</v>
      </c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9">
        <v>4261.6000000000004</v>
      </c>
      <c r="AD59" s="159"/>
    </row>
    <row r="60" spans="1:30" ht="15.75" customHeight="1" x14ac:dyDescent="0.25"/>
    <row r="61" spans="1:30" ht="12" customHeight="1" x14ac:dyDescent="0.25"/>
    <row r="62" spans="1:30" ht="13.5" customHeight="1" x14ac:dyDescent="0.25">
      <c r="A62" s="143" t="s">
        <v>1236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R62" s="147" t="s">
        <v>1237</v>
      </c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</row>
    <row r="63" spans="1:30" ht="25.5" customHeight="1" x14ac:dyDescent="0.25">
      <c r="C63" s="137" t="s">
        <v>1163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</row>
    <row r="64" spans="1:30" ht="7.5" customHeight="1" x14ac:dyDescent="0.25"/>
    <row r="65" spans="1:30" ht="18.75" customHeight="1" x14ac:dyDescent="0.25">
      <c r="I65" s="152" t="s">
        <v>1164</v>
      </c>
      <c r="J65" s="152"/>
      <c r="K65" s="152"/>
      <c r="L65" s="152"/>
      <c r="M65" s="152"/>
      <c r="N65" s="152"/>
      <c r="O65" s="152"/>
      <c r="P65" s="152"/>
      <c r="S65" s="153" t="s">
        <v>1165</v>
      </c>
      <c r="T65" s="153"/>
      <c r="U65" s="153"/>
      <c r="V65" s="153"/>
      <c r="W65" s="153"/>
      <c r="X65" s="153"/>
      <c r="Y65" s="153"/>
    </row>
    <row r="66" spans="1:30" ht="6.75" customHeight="1" x14ac:dyDescent="0.25"/>
    <row r="67" spans="1:30" ht="14.25" customHeight="1" x14ac:dyDescent="0.25">
      <c r="A67" s="154" t="s">
        <v>1215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</row>
    <row r="68" spans="1:30" x14ac:dyDescent="0.25">
      <c r="B68" s="155" t="s">
        <v>1167</v>
      </c>
      <c r="C68" s="155"/>
      <c r="D68" s="155"/>
      <c r="F68" s="155" t="s">
        <v>1168</v>
      </c>
      <c r="G68" s="155"/>
      <c r="H68" s="155"/>
      <c r="I68" s="155"/>
      <c r="J68" s="155" t="s">
        <v>1169</v>
      </c>
      <c r="K68" s="155"/>
      <c r="L68" s="155"/>
      <c r="N68" s="155" t="s">
        <v>1170</v>
      </c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C68" s="156" t="s">
        <v>1171</v>
      </c>
      <c r="AD68" s="156"/>
    </row>
    <row r="69" spans="1:30" x14ac:dyDescent="0.25">
      <c r="B69" s="140" t="s">
        <v>1238</v>
      </c>
      <c r="C69" s="140"/>
      <c r="D69" s="140"/>
      <c r="F69" s="140" t="s">
        <v>1196</v>
      </c>
      <c r="G69" s="140"/>
      <c r="H69" s="140"/>
      <c r="I69" s="140"/>
      <c r="J69" s="140" t="s">
        <v>1239</v>
      </c>
      <c r="K69" s="140"/>
      <c r="L69" s="140"/>
      <c r="N69" s="140" t="s">
        <v>1240</v>
      </c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C69" s="157">
        <v>205.02</v>
      </c>
      <c r="AD69" s="157"/>
    </row>
    <row r="70" spans="1:30" x14ac:dyDescent="0.25">
      <c r="C70" s="144" t="s">
        <v>2</v>
      </c>
      <c r="G70" s="144" t="s">
        <v>2</v>
      </c>
      <c r="K70" s="144" t="s">
        <v>2</v>
      </c>
      <c r="O70" s="158" t="s">
        <v>1241</v>
      </c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9">
        <v>112.58</v>
      </c>
      <c r="AD70" s="159"/>
    </row>
    <row r="71" spans="1:30" x14ac:dyDescent="0.25">
      <c r="C71" s="144" t="s">
        <v>2</v>
      </c>
      <c r="G71" s="144" t="s">
        <v>2</v>
      </c>
      <c r="K71" s="144" t="s">
        <v>2</v>
      </c>
      <c r="O71" s="158" t="s">
        <v>1241</v>
      </c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9">
        <v>92.44</v>
      </c>
      <c r="AD71" s="159"/>
    </row>
    <row r="72" spans="1:30" x14ac:dyDescent="0.25">
      <c r="B72" s="140" t="s">
        <v>1242</v>
      </c>
      <c r="C72" s="140"/>
      <c r="D72" s="140"/>
      <c r="F72" s="140" t="s">
        <v>1196</v>
      </c>
      <c r="G72" s="140"/>
      <c r="H72" s="140"/>
      <c r="I72" s="140"/>
      <c r="J72" s="140" t="s">
        <v>1243</v>
      </c>
      <c r="K72" s="140"/>
      <c r="L72" s="140"/>
      <c r="N72" s="140" t="s">
        <v>1244</v>
      </c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C72" s="157">
        <v>4000</v>
      </c>
      <c r="AD72" s="157"/>
    </row>
    <row r="73" spans="1:30" x14ac:dyDescent="0.25">
      <c r="C73" s="144" t="s">
        <v>2</v>
      </c>
      <c r="G73" s="144" t="s">
        <v>2</v>
      </c>
      <c r="K73" s="144" t="s">
        <v>2</v>
      </c>
      <c r="O73" s="158" t="s">
        <v>1231</v>
      </c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</row>
    <row r="74" spans="1:30" ht="6" customHeight="1" x14ac:dyDescent="0.25"/>
    <row r="75" spans="1:30" ht="16.5" customHeight="1" x14ac:dyDescent="0.25">
      <c r="A75" s="143" t="s">
        <v>1245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U75" s="144" t="s">
        <v>2</v>
      </c>
      <c r="W75" s="144" t="s">
        <v>2</v>
      </c>
      <c r="Y75" s="160" t="s">
        <v>1214</v>
      </c>
      <c r="Z75" s="160"/>
      <c r="AC75" s="161">
        <v>45969.69</v>
      </c>
      <c r="AD75" s="161"/>
    </row>
    <row r="76" spans="1:30" ht="6.75" customHeight="1" x14ac:dyDescent="0.25"/>
    <row r="77" spans="1:30" ht="14.25" customHeight="1" x14ac:dyDescent="0.25">
      <c r="A77" s="154" t="s">
        <v>1246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</row>
    <row r="78" spans="1:30" x14ac:dyDescent="0.25">
      <c r="B78" s="155" t="s">
        <v>1167</v>
      </c>
      <c r="C78" s="155"/>
      <c r="D78" s="155"/>
      <c r="F78" s="155" t="s">
        <v>1168</v>
      </c>
      <c r="G78" s="155"/>
      <c r="H78" s="155"/>
      <c r="I78" s="155"/>
      <c r="J78" s="155" t="s">
        <v>1169</v>
      </c>
      <c r="K78" s="155"/>
      <c r="L78" s="155"/>
      <c r="N78" s="155" t="s">
        <v>1170</v>
      </c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C78" s="156" t="s">
        <v>1171</v>
      </c>
      <c r="AD78" s="156"/>
    </row>
    <row r="79" spans="1:30" x14ac:dyDescent="0.25">
      <c r="B79" s="140" t="s">
        <v>1195</v>
      </c>
      <c r="C79" s="140"/>
      <c r="D79" s="140"/>
      <c r="F79" s="140" t="s">
        <v>1196</v>
      </c>
      <c r="G79" s="140"/>
      <c r="H79" s="140"/>
      <c r="I79" s="140"/>
      <c r="J79" s="140" t="s">
        <v>1197</v>
      </c>
      <c r="K79" s="140"/>
      <c r="L79" s="140"/>
      <c r="N79" s="140" t="s">
        <v>1198</v>
      </c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C79" s="157">
        <v>352.81</v>
      </c>
      <c r="AD79" s="157"/>
    </row>
    <row r="80" spans="1:30" x14ac:dyDescent="0.25">
      <c r="C80" s="144" t="s">
        <v>2</v>
      </c>
      <c r="G80" s="144" t="s">
        <v>2</v>
      </c>
      <c r="K80" s="144" t="s">
        <v>2</v>
      </c>
      <c r="O80" s="158" t="s">
        <v>1247</v>
      </c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</row>
    <row r="81" spans="1:30" x14ac:dyDescent="0.25">
      <c r="B81" s="140" t="s">
        <v>1248</v>
      </c>
      <c r="C81" s="140"/>
      <c r="D81" s="140"/>
      <c r="F81" s="140" t="s">
        <v>1196</v>
      </c>
      <c r="G81" s="140"/>
      <c r="H81" s="140"/>
      <c r="I81" s="140"/>
      <c r="J81" s="140" t="s">
        <v>1249</v>
      </c>
      <c r="K81" s="140"/>
      <c r="L81" s="140"/>
      <c r="N81" s="140" t="s">
        <v>1250</v>
      </c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C81" s="157">
        <v>80.849999999999994</v>
      </c>
      <c r="AD81" s="157"/>
    </row>
    <row r="82" spans="1:30" x14ac:dyDescent="0.25">
      <c r="C82" s="144" t="s">
        <v>2</v>
      </c>
      <c r="G82" s="144" t="s">
        <v>2</v>
      </c>
      <c r="K82" s="144" t="s">
        <v>2</v>
      </c>
      <c r="O82" s="158" t="s">
        <v>1247</v>
      </c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</row>
    <row r="83" spans="1:30" ht="6" customHeight="1" x14ac:dyDescent="0.25"/>
    <row r="84" spans="1:30" ht="16.5" customHeight="1" x14ac:dyDescent="0.25">
      <c r="A84" s="143" t="s">
        <v>1251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U84" s="144" t="s">
        <v>2</v>
      </c>
      <c r="W84" s="144" t="s">
        <v>2</v>
      </c>
      <c r="Y84" s="160" t="s">
        <v>1214</v>
      </c>
      <c r="Z84" s="160"/>
      <c r="AC84" s="161">
        <v>433.66</v>
      </c>
      <c r="AD84" s="161"/>
    </row>
    <row r="85" spans="1:30" ht="6.75" customHeight="1" x14ac:dyDescent="0.25"/>
    <row r="86" spans="1:30" ht="14.25" customHeight="1" x14ac:dyDescent="0.25">
      <c r="A86" s="154" t="s">
        <v>1252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</row>
    <row r="87" spans="1:30" x14ac:dyDescent="0.25">
      <c r="B87" s="155" t="s">
        <v>1167</v>
      </c>
      <c r="C87" s="155"/>
      <c r="D87" s="155"/>
      <c r="F87" s="155" t="s">
        <v>1168</v>
      </c>
      <c r="G87" s="155"/>
      <c r="H87" s="155"/>
      <c r="I87" s="155"/>
      <c r="J87" s="155" t="s">
        <v>1169</v>
      </c>
      <c r="K87" s="155"/>
      <c r="L87" s="155"/>
      <c r="N87" s="155" t="s">
        <v>1170</v>
      </c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C87" s="156" t="s">
        <v>1171</v>
      </c>
      <c r="AD87" s="156"/>
    </row>
    <row r="88" spans="1:30" x14ac:dyDescent="0.25">
      <c r="B88" s="140" t="s">
        <v>1253</v>
      </c>
      <c r="C88" s="140"/>
      <c r="D88" s="140"/>
      <c r="F88" s="140" t="s">
        <v>1196</v>
      </c>
      <c r="G88" s="140"/>
      <c r="H88" s="140"/>
      <c r="I88" s="140"/>
      <c r="J88" s="140" t="s">
        <v>1254</v>
      </c>
      <c r="K88" s="140"/>
      <c r="L88" s="140"/>
      <c r="N88" s="140" t="s">
        <v>1255</v>
      </c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C88" s="157">
        <v>5000</v>
      </c>
      <c r="AD88" s="157"/>
    </row>
    <row r="89" spans="1:30" x14ac:dyDescent="0.25">
      <c r="C89" s="144" t="s">
        <v>2</v>
      </c>
      <c r="G89" s="144" t="s">
        <v>2</v>
      </c>
      <c r="K89" s="144" t="s">
        <v>2</v>
      </c>
      <c r="O89" s="158" t="s">
        <v>1256</v>
      </c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</row>
    <row r="90" spans="1:30" ht="6" customHeight="1" x14ac:dyDescent="0.25"/>
    <row r="91" spans="1:30" ht="16.5" customHeight="1" x14ac:dyDescent="0.25">
      <c r="A91" s="143" t="s">
        <v>1257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U91" s="144" t="s">
        <v>2</v>
      </c>
      <c r="W91" s="144" t="s">
        <v>2</v>
      </c>
      <c r="Y91" s="160" t="s">
        <v>1214</v>
      </c>
      <c r="Z91" s="160"/>
      <c r="AC91" s="161">
        <v>5000</v>
      </c>
      <c r="AD91" s="161"/>
    </row>
    <row r="92" spans="1:30" ht="6.75" customHeight="1" x14ac:dyDescent="0.25"/>
    <row r="93" spans="1:30" ht="14.25" customHeight="1" x14ac:dyDescent="0.25">
      <c r="A93" s="154" t="s">
        <v>1258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</row>
    <row r="94" spans="1:30" x14ac:dyDescent="0.25">
      <c r="B94" s="155" t="s">
        <v>1167</v>
      </c>
      <c r="C94" s="155"/>
      <c r="D94" s="155"/>
      <c r="F94" s="155" t="s">
        <v>1168</v>
      </c>
      <c r="G94" s="155"/>
      <c r="H94" s="155"/>
      <c r="I94" s="155"/>
      <c r="J94" s="155" t="s">
        <v>1169</v>
      </c>
      <c r="K94" s="155"/>
      <c r="L94" s="155"/>
      <c r="N94" s="155" t="s">
        <v>1170</v>
      </c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C94" s="156" t="s">
        <v>1171</v>
      </c>
      <c r="AD94" s="156"/>
    </row>
    <row r="95" spans="1:30" x14ac:dyDescent="0.25">
      <c r="B95" s="140" t="s">
        <v>1259</v>
      </c>
      <c r="C95" s="140"/>
      <c r="D95" s="140"/>
      <c r="F95" s="140" t="s">
        <v>1260</v>
      </c>
      <c r="G95" s="140"/>
      <c r="H95" s="140"/>
      <c r="I95" s="140"/>
      <c r="J95" s="140" t="s">
        <v>1261</v>
      </c>
      <c r="K95" s="140"/>
      <c r="L95" s="140"/>
      <c r="N95" s="140" t="s">
        <v>1262</v>
      </c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C95" s="157">
        <v>-7624</v>
      </c>
      <c r="AD95" s="157"/>
    </row>
    <row r="96" spans="1:30" x14ac:dyDescent="0.25">
      <c r="C96" s="144" t="s">
        <v>2</v>
      </c>
      <c r="G96" s="144" t="s">
        <v>2</v>
      </c>
      <c r="K96" s="144" t="s">
        <v>2</v>
      </c>
      <c r="O96" s="158" t="s">
        <v>1263</v>
      </c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9">
        <v>-2724</v>
      </c>
      <c r="AD96" s="159"/>
    </row>
    <row r="97" spans="1:30" x14ac:dyDescent="0.25">
      <c r="C97" s="144" t="s">
        <v>2</v>
      </c>
      <c r="G97" s="144" t="s">
        <v>2</v>
      </c>
      <c r="K97" s="144" t="s">
        <v>2</v>
      </c>
      <c r="O97" s="158" t="s">
        <v>1263</v>
      </c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9">
        <v>-4900</v>
      </c>
      <c r="AD97" s="159"/>
    </row>
    <row r="98" spans="1:30" ht="6" customHeight="1" x14ac:dyDescent="0.25"/>
    <row r="99" spans="1:30" ht="16.5" customHeight="1" x14ac:dyDescent="0.25">
      <c r="A99" s="143" t="s">
        <v>1264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U99" s="144" t="s">
        <v>2</v>
      </c>
      <c r="W99" s="144" t="s">
        <v>2</v>
      </c>
      <c r="Y99" s="160" t="s">
        <v>1214</v>
      </c>
      <c r="Z99" s="160"/>
      <c r="AC99" s="161">
        <v>-7624</v>
      </c>
      <c r="AD99" s="161"/>
    </row>
    <row r="100" spans="1:30" ht="6.75" customHeight="1" x14ac:dyDescent="0.25"/>
    <row r="101" spans="1:30" ht="14.25" customHeight="1" x14ac:dyDescent="0.25">
      <c r="A101" s="154" t="s">
        <v>1265</v>
      </c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</row>
    <row r="102" spans="1:30" x14ac:dyDescent="0.25">
      <c r="B102" s="155" t="s">
        <v>1167</v>
      </c>
      <c r="C102" s="155"/>
      <c r="D102" s="155"/>
      <c r="F102" s="155" t="s">
        <v>1168</v>
      </c>
      <c r="G102" s="155"/>
      <c r="H102" s="155"/>
      <c r="I102" s="155"/>
      <c r="J102" s="155" t="s">
        <v>1169</v>
      </c>
      <c r="K102" s="155"/>
      <c r="L102" s="155"/>
      <c r="N102" s="155" t="s">
        <v>1170</v>
      </c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C102" s="156" t="s">
        <v>1171</v>
      </c>
      <c r="AD102" s="156"/>
    </row>
    <row r="103" spans="1:30" x14ac:dyDescent="0.25">
      <c r="B103" s="140" t="s">
        <v>1266</v>
      </c>
      <c r="C103" s="140"/>
      <c r="D103" s="140"/>
      <c r="F103" s="140" t="s">
        <v>1196</v>
      </c>
      <c r="G103" s="140"/>
      <c r="H103" s="140"/>
      <c r="I103" s="140"/>
      <c r="J103" s="140" t="s">
        <v>1267</v>
      </c>
      <c r="K103" s="140"/>
      <c r="L103" s="140"/>
      <c r="N103" s="140" t="s">
        <v>1268</v>
      </c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C103" s="157">
        <v>14.45</v>
      </c>
      <c r="AD103" s="157"/>
    </row>
    <row r="104" spans="1:30" x14ac:dyDescent="0.25">
      <c r="C104" s="144" t="s">
        <v>2</v>
      </c>
      <c r="G104" s="144" t="s">
        <v>2</v>
      </c>
      <c r="K104" s="144" t="s">
        <v>2</v>
      </c>
      <c r="O104" s="158" t="s">
        <v>1269</v>
      </c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</row>
    <row r="105" spans="1:30" x14ac:dyDescent="0.25">
      <c r="B105" s="140" t="s">
        <v>1270</v>
      </c>
      <c r="C105" s="140"/>
      <c r="D105" s="140"/>
      <c r="F105" s="140" t="s">
        <v>1196</v>
      </c>
      <c r="G105" s="140"/>
      <c r="H105" s="140"/>
      <c r="I105" s="140"/>
      <c r="J105" s="140" t="s">
        <v>1271</v>
      </c>
      <c r="K105" s="140"/>
      <c r="L105" s="140"/>
      <c r="N105" s="140" t="s">
        <v>1272</v>
      </c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C105" s="157">
        <v>300</v>
      </c>
      <c r="AD105" s="157"/>
    </row>
    <row r="106" spans="1:30" x14ac:dyDescent="0.25">
      <c r="C106" s="144" t="s">
        <v>2</v>
      </c>
      <c r="G106" s="144" t="s">
        <v>2</v>
      </c>
      <c r="K106" s="144" t="s">
        <v>2</v>
      </c>
      <c r="O106" s="158" t="s">
        <v>1273</v>
      </c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9">
        <v>50</v>
      </c>
      <c r="AD106" s="159"/>
    </row>
    <row r="107" spans="1:30" x14ac:dyDescent="0.25">
      <c r="C107" s="144" t="s">
        <v>2</v>
      </c>
      <c r="G107" s="144" t="s">
        <v>2</v>
      </c>
      <c r="K107" s="144" t="s">
        <v>2</v>
      </c>
      <c r="O107" s="158" t="s">
        <v>1274</v>
      </c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9">
        <v>200</v>
      </c>
      <c r="AD107" s="159"/>
    </row>
    <row r="108" spans="1:30" x14ac:dyDescent="0.25">
      <c r="C108" s="144" t="s">
        <v>2</v>
      </c>
      <c r="G108" s="144" t="s">
        <v>2</v>
      </c>
      <c r="K108" s="144" t="s">
        <v>2</v>
      </c>
      <c r="O108" s="158" t="s">
        <v>1275</v>
      </c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9">
        <v>10</v>
      </c>
      <c r="AD108" s="159"/>
    </row>
    <row r="109" spans="1:30" x14ac:dyDescent="0.25">
      <c r="C109" s="144" t="s">
        <v>2</v>
      </c>
      <c r="G109" s="144" t="s">
        <v>2</v>
      </c>
      <c r="K109" s="144" t="s">
        <v>2</v>
      </c>
      <c r="O109" s="158" t="s">
        <v>1276</v>
      </c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9">
        <v>10</v>
      </c>
      <c r="AD109" s="159"/>
    </row>
    <row r="110" spans="1:30" x14ac:dyDescent="0.25">
      <c r="C110" s="144" t="s">
        <v>2</v>
      </c>
      <c r="G110" s="144" t="s">
        <v>2</v>
      </c>
      <c r="K110" s="144" t="s">
        <v>2</v>
      </c>
      <c r="O110" s="158" t="s">
        <v>1277</v>
      </c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9">
        <v>10</v>
      </c>
      <c r="AD110" s="159"/>
    </row>
    <row r="111" spans="1:30" x14ac:dyDescent="0.25">
      <c r="C111" s="144" t="s">
        <v>2</v>
      </c>
      <c r="G111" s="144" t="s">
        <v>2</v>
      </c>
      <c r="K111" s="144" t="s">
        <v>2</v>
      </c>
      <c r="O111" s="158" t="s">
        <v>1278</v>
      </c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9">
        <v>10</v>
      </c>
      <c r="AD111" s="159"/>
    </row>
    <row r="112" spans="1:30" x14ac:dyDescent="0.25">
      <c r="C112" s="144" t="s">
        <v>2</v>
      </c>
      <c r="G112" s="144" t="s">
        <v>2</v>
      </c>
      <c r="K112" s="144" t="s">
        <v>2</v>
      </c>
      <c r="O112" s="158" t="s">
        <v>1279</v>
      </c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9">
        <v>10</v>
      </c>
      <c r="AD112" s="159"/>
    </row>
    <row r="113" spans="1:30" x14ac:dyDescent="0.25">
      <c r="B113" s="140" t="s">
        <v>1280</v>
      </c>
      <c r="C113" s="140"/>
      <c r="D113" s="140"/>
      <c r="F113" s="140" t="s">
        <v>1186</v>
      </c>
      <c r="G113" s="140"/>
      <c r="H113" s="140"/>
      <c r="I113" s="140"/>
      <c r="J113" s="140" t="s">
        <v>1281</v>
      </c>
      <c r="K113" s="140"/>
      <c r="L113" s="140"/>
      <c r="N113" s="140" t="s">
        <v>1282</v>
      </c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C113" s="157">
        <v>3105.8</v>
      </c>
      <c r="AD113" s="157"/>
    </row>
    <row r="114" spans="1:30" x14ac:dyDescent="0.25">
      <c r="C114" s="144" t="s">
        <v>2</v>
      </c>
      <c r="G114" s="144" t="s">
        <v>2</v>
      </c>
      <c r="K114" s="144" t="s">
        <v>2</v>
      </c>
      <c r="O114" s="158" t="s">
        <v>1283</v>
      </c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9">
        <v>1050</v>
      </c>
      <c r="AD114" s="159"/>
    </row>
    <row r="115" spans="1:30" x14ac:dyDescent="0.25">
      <c r="C115" s="144" t="s">
        <v>2</v>
      </c>
      <c r="G115" s="144" t="s">
        <v>2</v>
      </c>
      <c r="K115" s="144" t="s">
        <v>2</v>
      </c>
      <c r="O115" s="158" t="s">
        <v>1283</v>
      </c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9">
        <v>1400</v>
      </c>
      <c r="AD115" s="159"/>
    </row>
    <row r="116" spans="1:30" x14ac:dyDescent="0.25">
      <c r="C116" s="144" t="s">
        <v>2</v>
      </c>
      <c r="G116" s="144" t="s">
        <v>2</v>
      </c>
      <c r="K116" s="144" t="s">
        <v>2</v>
      </c>
      <c r="O116" s="158" t="s">
        <v>1284</v>
      </c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9">
        <v>67.2</v>
      </c>
      <c r="AD116" s="159"/>
    </row>
    <row r="117" spans="1:30" x14ac:dyDescent="0.25">
      <c r="C117" s="144" t="s">
        <v>2</v>
      </c>
      <c r="G117" s="144" t="s">
        <v>2</v>
      </c>
      <c r="K117" s="144" t="s">
        <v>2</v>
      </c>
      <c r="O117" s="158" t="s">
        <v>1284</v>
      </c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9">
        <v>588.6</v>
      </c>
      <c r="AD117" s="159"/>
    </row>
    <row r="118" spans="1:30" ht="6" customHeight="1" x14ac:dyDescent="0.25"/>
    <row r="119" spans="1:30" ht="16.5" customHeight="1" x14ac:dyDescent="0.25">
      <c r="A119" s="143" t="s">
        <v>1285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U119" s="144" t="s">
        <v>2</v>
      </c>
      <c r="W119" s="144" t="s">
        <v>2</v>
      </c>
      <c r="Y119" s="160" t="s">
        <v>1214</v>
      </c>
      <c r="Z119" s="160"/>
      <c r="AC119" s="161">
        <v>3420.25</v>
      </c>
      <c r="AD119" s="161"/>
    </row>
    <row r="120" spans="1:30" ht="6.75" customHeight="1" x14ac:dyDescent="0.25"/>
    <row r="121" spans="1:30" ht="6" customHeight="1" x14ac:dyDescent="0.25"/>
    <row r="122" spans="1:30" ht="16.5" customHeight="1" x14ac:dyDescent="0.25">
      <c r="A122" s="143" t="s">
        <v>1286</v>
      </c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U122" s="144" t="s">
        <v>2</v>
      </c>
      <c r="W122" s="144" t="s">
        <v>2</v>
      </c>
      <c r="Y122" s="160" t="s">
        <v>1287</v>
      </c>
      <c r="Z122" s="160"/>
      <c r="AA122" s="161">
        <v>164774.24</v>
      </c>
      <c r="AB122" s="161"/>
      <c r="AC122" s="161"/>
      <c r="AD122" s="161"/>
    </row>
    <row r="123" spans="1:30" ht="7.5" customHeight="1" x14ac:dyDescent="0.25"/>
    <row r="124" spans="1:30" ht="24" customHeight="1" x14ac:dyDescent="0.25"/>
    <row r="125" spans="1:30" ht="12" customHeight="1" x14ac:dyDescent="0.25"/>
    <row r="126" spans="1:30" ht="13.5" customHeight="1" x14ac:dyDescent="0.25">
      <c r="A126" s="143" t="s">
        <v>1236</v>
      </c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R126" s="147" t="s">
        <v>1288</v>
      </c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</row>
  </sheetData>
  <mergeCells count="288">
    <mergeCell ref="A126:M126"/>
    <mergeCell ref="R126:AD126"/>
    <mergeCell ref="O117:AB117"/>
    <mergeCell ref="AC117:AD117"/>
    <mergeCell ref="A119:S119"/>
    <mergeCell ref="Y119:Z119"/>
    <mergeCell ref="AC119:AD119"/>
    <mergeCell ref="A122:S122"/>
    <mergeCell ref="Y122:Z122"/>
    <mergeCell ref="AA122:AD122"/>
    <mergeCell ref="O114:AB114"/>
    <mergeCell ref="AC114:AD114"/>
    <mergeCell ref="O115:AB115"/>
    <mergeCell ref="AC115:AD115"/>
    <mergeCell ref="O116:AB116"/>
    <mergeCell ref="AC116:AD116"/>
    <mergeCell ref="O112:AB112"/>
    <mergeCell ref="AC112:AD112"/>
    <mergeCell ref="B113:D113"/>
    <mergeCell ref="F113:I113"/>
    <mergeCell ref="J113:L113"/>
    <mergeCell ref="N113:AA113"/>
    <mergeCell ref="AC113:AD113"/>
    <mergeCell ref="O109:AB109"/>
    <mergeCell ref="AC109:AD109"/>
    <mergeCell ref="O110:AB110"/>
    <mergeCell ref="AC110:AD110"/>
    <mergeCell ref="O111:AB111"/>
    <mergeCell ref="AC111:AD111"/>
    <mergeCell ref="O106:AB106"/>
    <mergeCell ref="AC106:AD106"/>
    <mergeCell ref="O107:AB107"/>
    <mergeCell ref="AC107:AD107"/>
    <mergeCell ref="O108:AB108"/>
    <mergeCell ref="AC108:AD108"/>
    <mergeCell ref="O104:AB104"/>
    <mergeCell ref="B105:D105"/>
    <mergeCell ref="F105:I105"/>
    <mergeCell ref="J105:L105"/>
    <mergeCell ref="N105:AA105"/>
    <mergeCell ref="AC105:AD105"/>
    <mergeCell ref="B102:D102"/>
    <mergeCell ref="F102:I102"/>
    <mergeCell ref="J102:L102"/>
    <mergeCell ref="N102:AA102"/>
    <mergeCell ref="AC102:AD102"/>
    <mergeCell ref="B103:D103"/>
    <mergeCell ref="F103:I103"/>
    <mergeCell ref="J103:L103"/>
    <mergeCell ref="N103:AA103"/>
    <mergeCell ref="AC103:AD103"/>
    <mergeCell ref="O97:AB97"/>
    <mergeCell ref="AC97:AD97"/>
    <mergeCell ref="A99:S99"/>
    <mergeCell ref="Y99:Z99"/>
    <mergeCell ref="AC99:AD99"/>
    <mergeCell ref="A101:O101"/>
    <mergeCell ref="B95:D95"/>
    <mergeCell ref="F95:I95"/>
    <mergeCell ref="J95:L95"/>
    <mergeCell ref="N95:AA95"/>
    <mergeCell ref="AC95:AD95"/>
    <mergeCell ref="O96:AB96"/>
    <mergeCell ref="AC96:AD96"/>
    <mergeCell ref="A91:S91"/>
    <mergeCell ref="Y91:Z91"/>
    <mergeCell ref="AC91:AD91"/>
    <mergeCell ref="A93:O93"/>
    <mergeCell ref="B94:D94"/>
    <mergeCell ref="F94:I94"/>
    <mergeCell ref="J94:L94"/>
    <mergeCell ref="N94:AA94"/>
    <mergeCell ref="AC94:AD94"/>
    <mergeCell ref="B88:D88"/>
    <mergeCell ref="F88:I88"/>
    <mergeCell ref="J88:L88"/>
    <mergeCell ref="N88:AA88"/>
    <mergeCell ref="AC88:AD88"/>
    <mergeCell ref="O89:AB89"/>
    <mergeCell ref="A84:S84"/>
    <mergeCell ref="Y84:Z84"/>
    <mergeCell ref="AC84:AD84"/>
    <mergeCell ref="A86:O86"/>
    <mergeCell ref="B87:D87"/>
    <mergeCell ref="F87:I87"/>
    <mergeCell ref="J87:L87"/>
    <mergeCell ref="N87:AA87"/>
    <mergeCell ref="AC87:AD87"/>
    <mergeCell ref="B81:D81"/>
    <mergeCell ref="F81:I81"/>
    <mergeCell ref="J81:L81"/>
    <mergeCell ref="N81:AA81"/>
    <mergeCell ref="AC81:AD81"/>
    <mergeCell ref="O82:AB82"/>
    <mergeCell ref="B79:D79"/>
    <mergeCell ref="F79:I79"/>
    <mergeCell ref="J79:L79"/>
    <mergeCell ref="N79:AA79"/>
    <mergeCell ref="AC79:AD79"/>
    <mergeCell ref="O80:AB80"/>
    <mergeCell ref="O73:AB73"/>
    <mergeCell ref="A75:S75"/>
    <mergeCell ref="Y75:Z75"/>
    <mergeCell ref="AC75:AD75"/>
    <mergeCell ref="A77:O77"/>
    <mergeCell ref="B78:D78"/>
    <mergeCell ref="F78:I78"/>
    <mergeCell ref="J78:L78"/>
    <mergeCell ref="N78:AA78"/>
    <mergeCell ref="AC78:AD78"/>
    <mergeCell ref="O71:AB71"/>
    <mergeCell ref="AC71:AD71"/>
    <mergeCell ref="B72:D72"/>
    <mergeCell ref="F72:I72"/>
    <mergeCell ref="J72:L72"/>
    <mergeCell ref="N72:AA72"/>
    <mergeCell ref="AC72:AD72"/>
    <mergeCell ref="B69:D69"/>
    <mergeCell ref="F69:I69"/>
    <mergeCell ref="J69:L69"/>
    <mergeCell ref="N69:AA69"/>
    <mergeCell ref="AC69:AD69"/>
    <mergeCell ref="O70:AB70"/>
    <mergeCell ref="AC70:AD70"/>
    <mergeCell ref="A67:O67"/>
    <mergeCell ref="B68:D68"/>
    <mergeCell ref="F68:I68"/>
    <mergeCell ref="J68:L68"/>
    <mergeCell ref="N68:AA68"/>
    <mergeCell ref="AC68:AD68"/>
    <mergeCell ref="O59:AB59"/>
    <mergeCell ref="AC59:AD59"/>
    <mergeCell ref="A62:M62"/>
    <mergeCell ref="R62:AD62"/>
    <mergeCell ref="C63:AC63"/>
    <mergeCell ref="I65:P65"/>
    <mergeCell ref="S65:Y65"/>
    <mergeCell ref="O56:AB56"/>
    <mergeCell ref="AC56:AD56"/>
    <mergeCell ref="O57:AB57"/>
    <mergeCell ref="AC57:AD57"/>
    <mergeCell ref="O58:AB58"/>
    <mergeCell ref="AC58:AD58"/>
    <mergeCell ref="O54:AB54"/>
    <mergeCell ref="AC54:AD54"/>
    <mergeCell ref="B55:D55"/>
    <mergeCell ref="F55:I55"/>
    <mergeCell ref="J55:L55"/>
    <mergeCell ref="N55:AA55"/>
    <mergeCell ref="AC55:AD55"/>
    <mergeCell ref="B52:D52"/>
    <mergeCell ref="F52:I52"/>
    <mergeCell ref="J52:L52"/>
    <mergeCell ref="N52:AA52"/>
    <mergeCell ref="AC52:AD52"/>
    <mergeCell ref="O53:AB53"/>
    <mergeCell ref="AC53:AD53"/>
    <mergeCell ref="B50:D50"/>
    <mergeCell ref="F50:I50"/>
    <mergeCell ref="J50:L50"/>
    <mergeCell ref="N50:AA50"/>
    <mergeCell ref="AC50:AD50"/>
    <mergeCell ref="O51:AB51"/>
    <mergeCell ref="B48:D48"/>
    <mergeCell ref="F48:I48"/>
    <mergeCell ref="J48:L48"/>
    <mergeCell ref="N48:AA48"/>
    <mergeCell ref="AC48:AD48"/>
    <mergeCell ref="O49:AB49"/>
    <mergeCell ref="B46:D46"/>
    <mergeCell ref="F46:I46"/>
    <mergeCell ref="J46:L46"/>
    <mergeCell ref="N46:AA46"/>
    <mergeCell ref="AC46:AD46"/>
    <mergeCell ref="O47:AB47"/>
    <mergeCell ref="O43:AB43"/>
    <mergeCell ref="AC43:AD43"/>
    <mergeCell ref="O44:AB44"/>
    <mergeCell ref="AC44:AD44"/>
    <mergeCell ref="O45:AB45"/>
    <mergeCell ref="AC45:AD45"/>
    <mergeCell ref="O40:AB40"/>
    <mergeCell ref="AC40:AD40"/>
    <mergeCell ref="O41:AB41"/>
    <mergeCell ref="AC41:AD41"/>
    <mergeCell ref="O42:AB42"/>
    <mergeCell ref="AC42:AD42"/>
    <mergeCell ref="B38:D38"/>
    <mergeCell ref="F38:I38"/>
    <mergeCell ref="J38:L38"/>
    <mergeCell ref="N38:AA38"/>
    <mergeCell ref="AC38:AD38"/>
    <mergeCell ref="O39:AB39"/>
    <mergeCell ref="AC39:AD39"/>
    <mergeCell ref="O32:AB32"/>
    <mergeCell ref="A34:S34"/>
    <mergeCell ref="Y34:Z34"/>
    <mergeCell ref="AC34:AD34"/>
    <mergeCell ref="A36:O36"/>
    <mergeCell ref="B37:D37"/>
    <mergeCell ref="F37:I37"/>
    <mergeCell ref="J37:L37"/>
    <mergeCell ref="N37:AA37"/>
    <mergeCell ref="AC37:AD37"/>
    <mergeCell ref="O30:AB30"/>
    <mergeCell ref="B31:D31"/>
    <mergeCell ref="F31:I31"/>
    <mergeCell ref="J31:L31"/>
    <mergeCell ref="N31:AA31"/>
    <mergeCell ref="AC31:AD31"/>
    <mergeCell ref="O28:AB28"/>
    <mergeCell ref="B29:D29"/>
    <mergeCell ref="F29:I29"/>
    <mergeCell ref="J29:L29"/>
    <mergeCell ref="N29:AA29"/>
    <mergeCell ref="AC29:AD29"/>
    <mergeCell ref="O26:AB26"/>
    <mergeCell ref="B27:D27"/>
    <mergeCell ref="F27:I27"/>
    <mergeCell ref="J27:L27"/>
    <mergeCell ref="N27:AA27"/>
    <mergeCell ref="AC27:AD27"/>
    <mergeCell ref="O24:AB24"/>
    <mergeCell ref="B25:D25"/>
    <mergeCell ref="F25:I25"/>
    <mergeCell ref="J25:L25"/>
    <mergeCell ref="N25:AA25"/>
    <mergeCell ref="AC25:AD25"/>
    <mergeCell ref="O22:AB22"/>
    <mergeCell ref="AC22:AD22"/>
    <mergeCell ref="B23:D23"/>
    <mergeCell ref="F23:I23"/>
    <mergeCell ref="J23:L23"/>
    <mergeCell ref="N23:AA23"/>
    <mergeCell ref="AC23:AD23"/>
    <mergeCell ref="B20:D20"/>
    <mergeCell ref="F20:I20"/>
    <mergeCell ref="J20:L20"/>
    <mergeCell ref="N20:AA20"/>
    <mergeCell ref="AC20:AD20"/>
    <mergeCell ref="O21:AB21"/>
    <mergeCell ref="AC21:AD21"/>
    <mergeCell ref="B18:D18"/>
    <mergeCell ref="F18:I18"/>
    <mergeCell ref="J18:L18"/>
    <mergeCell ref="N18:AA18"/>
    <mergeCell ref="AC18:AD18"/>
    <mergeCell ref="O19:AB19"/>
    <mergeCell ref="O15:AB15"/>
    <mergeCell ref="AC15:AD15"/>
    <mergeCell ref="O16:AB16"/>
    <mergeCell ref="AC16:AD16"/>
    <mergeCell ref="O17:AB17"/>
    <mergeCell ref="AC17:AD17"/>
    <mergeCell ref="B13:D13"/>
    <mergeCell ref="F13:I13"/>
    <mergeCell ref="J13:L13"/>
    <mergeCell ref="N13:AA13"/>
    <mergeCell ref="AC13:AD13"/>
    <mergeCell ref="O14:AB14"/>
    <mergeCell ref="AC14:AD14"/>
    <mergeCell ref="B11:D11"/>
    <mergeCell ref="F11:I11"/>
    <mergeCell ref="J11:L11"/>
    <mergeCell ref="N11:AA11"/>
    <mergeCell ref="AC11:AD11"/>
    <mergeCell ref="O12:AB12"/>
    <mergeCell ref="B9:D9"/>
    <mergeCell ref="F9:I9"/>
    <mergeCell ref="J9:L9"/>
    <mergeCell ref="N9:AA9"/>
    <mergeCell ref="AC9:AD9"/>
    <mergeCell ref="O10:AB10"/>
    <mergeCell ref="B7:D7"/>
    <mergeCell ref="F7:I7"/>
    <mergeCell ref="J7:L7"/>
    <mergeCell ref="N7:AA7"/>
    <mergeCell ref="AC7:AD7"/>
    <mergeCell ref="O8:AB8"/>
    <mergeCell ref="C1:AC1"/>
    <mergeCell ref="I3:P3"/>
    <mergeCell ref="S3:Y3"/>
    <mergeCell ref="A5:O5"/>
    <mergeCell ref="B6:D6"/>
    <mergeCell ref="F6:I6"/>
    <mergeCell ref="J6:L6"/>
    <mergeCell ref="N6:AA6"/>
    <mergeCell ref="AC6:AD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5AD8-3B46-4B8D-95D0-5F84CF154D96}">
  <dimension ref="A1:J13"/>
  <sheetViews>
    <sheetView workbookViewId="0">
      <selection activeCell="B34" sqref="B34"/>
    </sheetView>
  </sheetViews>
  <sheetFormatPr defaultRowHeight="13.35" customHeight="1" x14ac:dyDescent="0.25"/>
  <cols>
    <col min="1" max="10" width="19" style="163" bestFit="1" customWidth="1"/>
    <col min="11" max="16384" width="9.140625" style="163"/>
  </cols>
  <sheetData>
    <row r="1" spans="1:10" ht="13.35" customHeight="1" x14ac:dyDescent="0.25">
      <c r="A1" s="162" t="s">
        <v>1289</v>
      </c>
      <c r="B1" s="162" t="s">
        <v>1290</v>
      </c>
      <c r="C1" s="162" t="s">
        <v>1291</v>
      </c>
      <c r="D1" s="162" t="s">
        <v>1292</v>
      </c>
      <c r="E1" s="162" t="s">
        <v>1293</v>
      </c>
      <c r="F1" s="162" t="s">
        <v>1294</v>
      </c>
      <c r="G1" s="162" t="s">
        <v>1295</v>
      </c>
      <c r="H1" s="162" t="s">
        <v>1296</v>
      </c>
      <c r="I1" s="162" t="s">
        <v>1297</v>
      </c>
      <c r="J1" s="162" t="s">
        <v>1297</v>
      </c>
    </row>
    <row r="2" spans="1:10" ht="13.35" customHeight="1" x14ac:dyDescent="0.25">
      <c r="A2" s="163" t="s">
        <v>1298</v>
      </c>
      <c r="B2" s="163" t="s">
        <v>1299</v>
      </c>
      <c r="C2" s="163" t="s">
        <v>1300</v>
      </c>
      <c r="D2" s="163" t="s">
        <v>1262</v>
      </c>
      <c r="E2" s="163" t="s">
        <v>1301</v>
      </c>
      <c r="F2" s="163" t="s">
        <v>1302</v>
      </c>
      <c r="G2" s="164">
        <v>0</v>
      </c>
      <c r="H2" s="164">
        <v>-7624</v>
      </c>
      <c r="I2" s="163" t="s">
        <v>1303</v>
      </c>
      <c r="J2" s="163" t="s">
        <v>1301</v>
      </c>
    </row>
    <row r="3" spans="1:10" ht="13.35" customHeight="1" x14ac:dyDescent="0.25">
      <c r="A3" s="163" t="s">
        <v>1298</v>
      </c>
      <c r="B3" s="163" t="s">
        <v>1304</v>
      </c>
      <c r="C3" s="163" t="s">
        <v>1173</v>
      </c>
      <c r="D3" s="163" t="s">
        <v>1305</v>
      </c>
      <c r="E3" s="163" t="s">
        <v>1301</v>
      </c>
      <c r="F3" s="163" t="s">
        <v>1302</v>
      </c>
      <c r="G3" s="164">
        <v>0</v>
      </c>
      <c r="H3" s="164">
        <v>-9200</v>
      </c>
      <c r="I3" s="163" t="s">
        <v>1303</v>
      </c>
      <c r="J3" s="163" t="s">
        <v>1301</v>
      </c>
    </row>
    <row r="4" spans="1:10" ht="13.35" customHeight="1" x14ac:dyDescent="0.25">
      <c r="A4" s="163" t="s">
        <v>1298</v>
      </c>
      <c r="B4" s="163" t="s">
        <v>1306</v>
      </c>
      <c r="C4" s="163" t="s">
        <v>1173</v>
      </c>
      <c r="D4" s="163" t="s">
        <v>1307</v>
      </c>
      <c r="E4" s="163" t="s">
        <v>1301</v>
      </c>
      <c r="F4" s="163" t="s">
        <v>1302</v>
      </c>
      <c r="G4" s="164">
        <v>0</v>
      </c>
      <c r="H4" s="164">
        <v>-7800</v>
      </c>
      <c r="I4" s="163" t="s">
        <v>1303</v>
      </c>
      <c r="J4" s="163" t="s">
        <v>1301</v>
      </c>
    </row>
    <row r="5" spans="1:10" ht="13.35" customHeight="1" x14ac:dyDescent="0.25">
      <c r="A5" s="163" t="s">
        <v>1298</v>
      </c>
      <c r="B5" s="163" t="s">
        <v>1308</v>
      </c>
      <c r="C5" s="163" t="s">
        <v>1309</v>
      </c>
      <c r="D5" s="163" t="s">
        <v>1310</v>
      </c>
      <c r="E5" s="163" t="s">
        <v>1301</v>
      </c>
      <c r="F5" s="163" t="s">
        <v>1302</v>
      </c>
      <c r="G5" s="164">
        <v>0</v>
      </c>
      <c r="H5" s="164">
        <v>-9000</v>
      </c>
      <c r="I5" s="163" t="s">
        <v>1303</v>
      </c>
      <c r="J5" s="163" t="s">
        <v>1301</v>
      </c>
    </row>
    <row r="6" spans="1:10" ht="13.35" customHeight="1" x14ac:dyDescent="0.25">
      <c r="A6" s="163" t="s">
        <v>1311</v>
      </c>
      <c r="B6" s="163" t="s">
        <v>1312</v>
      </c>
      <c r="C6" s="163" t="s">
        <v>1313</v>
      </c>
      <c r="D6" s="163" t="s">
        <v>1314</v>
      </c>
      <c r="E6" s="163" t="s">
        <v>1301</v>
      </c>
      <c r="F6" s="163" t="s">
        <v>1302</v>
      </c>
      <c r="G6" s="164">
        <v>0</v>
      </c>
      <c r="H6" s="164">
        <v>0</v>
      </c>
      <c r="I6" s="163" t="s">
        <v>1315</v>
      </c>
      <c r="J6" s="163" t="s">
        <v>1301</v>
      </c>
    </row>
    <row r="7" spans="1:10" ht="13.35" customHeight="1" x14ac:dyDescent="0.25">
      <c r="A7" s="163" t="s">
        <v>1311</v>
      </c>
      <c r="B7" s="163" t="s">
        <v>1316</v>
      </c>
      <c r="C7" s="163" t="s">
        <v>1196</v>
      </c>
      <c r="D7" s="163" t="s">
        <v>1317</v>
      </c>
      <c r="E7" s="163" t="s">
        <v>1301</v>
      </c>
      <c r="F7" s="163" t="s">
        <v>1302</v>
      </c>
      <c r="G7" s="164">
        <v>0</v>
      </c>
      <c r="H7" s="164">
        <v>0</v>
      </c>
      <c r="I7" s="163" t="s">
        <v>1315</v>
      </c>
      <c r="J7" s="163" t="s">
        <v>1301</v>
      </c>
    </row>
    <row r="8" spans="1:10" ht="13.35" customHeight="1" x14ac:dyDescent="0.25">
      <c r="A8" s="163" t="s">
        <v>1311</v>
      </c>
      <c r="B8" s="163" t="s">
        <v>1318</v>
      </c>
      <c r="C8" s="163" t="s">
        <v>1319</v>
      </c>
      <c r="D8" s="163" t="s">
        <v>1320</v>
      </c>
      <c r="E8" s="163" t="s">
        <v>1301</v>
      </c>
      <c r="F8" s="163" t="s">
        <v>1302</v>
      </c>
      <c r="G8" s="164">
        <v>0</v>
      </c>
      <c r="H8" s="164">
        <v>0</v>
      </c>
      <c r="I8" s="163" t="s">
        <v>1321</v>
      </c>
      <c r="J8" s="163" t="s">
        <v>1301</v>
      </c>
    </row>
    <row r="9" spans="1:10" ht="13.35" customHeight="1" x14ac:dyDescent="0.25">
      <c r="A9" s="163" t="s">
        <v>1311</v>
      </c>
      <c r="B9" s="163" t="s">
        <v>1322</v>
      </c>
      <c r="C9" s="163" t="s">
        <v>1319</v>
      </c>
      <c r="D9" s="163" t="s">
        <v>1323</v>
      </c>
      <c r="E9" s="163" t="s">
        <v>1301</v>
      </c>
      <c r="F9" s="163" t="s">
        <v>1302</v>
      </c>
      <c r="G9" s="164">
        <v>0</v>
      </c>
      <c r="H9" s="164">
        <v>0</v>
      </c>
      <c r="I9" s="163" t="s">
        <v>1321</v>
      </c>
      <c r="J9" s="163" t="s">
        <v>1301</v>
      </c>
    </row>
    <row r="10" spans="1:10" ht="13.35" customHeight="1" x14ac:dyDescent="0.25">
      <c r="A10" s="163" t="s">
        <v>1311</v>
      </c>
      <c r="B10" s="163" t="s">
        <v>1324</v>
      </c>
      <c r="C10" s="163" t="s">
        <v>1313</v>
      </c>
      <c r="D10" s="163" t="s">
        <v>1325</v>
      </c>
      <c r="E10" s="163" t="s">
        <v>1301</v>
      </c>
      <c r="F10" s="163" t="s">
        <v>1302</v>
      </c>
      <c r="G10" s="164">
        <v>0</v>
      </c>
      <c r="H10" s="164">
        <v>0</v>
      </c>
      <c r="I10" s="163" t="s">
        <v>1321</v>
      </c>
      <c r="J10" s="163" t="s">
        <v>1301</v>
      </c>
    </row>
    <row r="11" spans="1:10" ht="13.35" customHeight="1" x14ac:dyDescent="0.25">
      <c r="A11" s="163" t="s">
        <v>1311</v>
      </c>
      <c r="B11" s="163" t="s">
        <v>1326</v>
      </c>
      <c r="C11" s="163" t="s">
        <v>1313</v>
      </c>
      <c r="D11" s="163" t="s">
        <v>1327</v>
      </c>
      <c r="E11" s="163" t="s">
        <v>1301</v>
      </c>
      <c r="F11" s="163" t="s">
        <v>1302</v>
      </c>
      <c r="G11" s="164">
        <v>0</v>
      </c>
      <c r="H11" s="164">
        <v>0</v>
      </c>
      <c r="I11" s="163" t="s">
        <v>1321</v>
      </c>
      <c r="J11" s="163" t="s">
        <v>1301</v>
      </c>
    </row>
    <row r="12" spans="1:10" ht="13.35" customHeight="1" x14ac:dyDescent="0.25">
      <c r="A12" s="163" t="s">
        <v>1311</v>
      </c>
      <c r="B12" s="163" t="s">
        <v>1328</v>
      </c>
      <c r="C12" s="163" t="s">
        <v>1196</v>
      </c>
      <c r="D12" s="163" t="s">
        <v>1320</v>
      </c>
      <c r="E12" s="163" t="s">
        <v>1301</v>
      </c>
      <c r="F12" s="163" t="s">
        <v>1302</v>
      </c>
      <c r="G12" s="164">
        <v>0</v>
      </c>
      <c r="H12" s="164">
        <v>0</v>
      </c>
      <c r="I12" s="163" t="s">
        <v>1321</v>
      </c>
      <c r="J12" s="163" t="s">
        <v>1301</v>
      </c>
    </row>
    <row r="13" spans="1:10" ht="13.35" customHeight="1" x14ac:dyDescent="0.25">
      <c r="A13" s="163" t="s">
        <v>1311</v>
      </c>
      <c r="B13" s="163" t="s">
        <v>1329</v>
      </c>
      <c r="C13" s="163" t="s">
        <v>1206</v>
      </c>
      <c r="D13" s="163" t="s">
        <v>1323</v>
      </c>
      <c r="E13" s="163" t="s">
        <v>1301</v>
      </c>
      <c r="F13" s="163" t="s">
        <v>1302</v>
      </c>
      <c r="G13" s="164">
        <v>0</v>
      </c>
      <c r="H13" s="164">
        <v>0</v>
      </c>
      <c r="I13" s="163" t="s">
        <v>1321</v>
      </c>
      <c r="J13" s="163" t="s">
        <v>1301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871A-B1C1-47F5-BD94-9F963CCBEB8D}">
  <sheetPr>
    <outlinePr summaryBelow="0" summaryRight="0"/>
    <pageSetUpPr autoPageBreaks="0"/>
  </sheetPr>
  <dimension ref="A1:V17"/>
  <sheetViews>
    <sheetView showGridLines="0" showOutlineSymbols="0" workbookViewId="0">
      <selection activeCell="E15" sqref="E15"/>
    </sheetView>
  </sheetViews>
  <sheetFormatPr defaultRowHeight="12.75" customHeight="1" x14ac:dyDescent="0.25"/>
  <cols>
    <col min="1" max="1" width="3.42578125" style="136" customWidth="1"/>
    <col min="2" max="2" width="9.42578125" style="136" customWidth="1"/>
    <col min="3" max="3" width="11.140625" style="136" customWidth="1"/>
    <col min="4" max="4" width="1.140625" style="136" customWidth="1"/>
    <col min="5" max="5" width="5.7109375" style="136" customWidth="1"/>
    <col min="6" max="6" width="1.140625" style="136" customWidth="1"/>
    <col min="7" max="7" width="2.28515625" style="136" customWidth="1"/>
    <col min="8" max="8" width="11.42578125" style="136" customWidth="1"/>
    <col min="9" max="9" width="1.28515625" style="136" customWidth="1"/>
    <col min="10" max="10" width="1" style="136" customWidth="1"/>
    <col min="11" max="11" width="8" style="136" customWidth="1"/>
    <col min="12" max="12" width="5.5703125" style="136" customWidth="1"/>
    <col min="13" max="13" width="1.28515625" style="136" customWidth="1"/>
    <col min="14" max="14" width="3.42578125" style="136" customWidth="1"/>
    <col min="15" max="15" width="1.140625" style="136" customWidth="1"/>
    <col min="16" max="16" width="7.140625" style="136" customWidth="1"/>
    <col min="17" max="17" width="17.28515625" style="136" customWidth="1"/>
    <col min="18" max="18" width="2" style="136" customWidth="1"/>
    <col min="19" max="19" width="5.42578125" style="136" customWidth="1"/>
    <col min="20" max="20" width="1.42578125" style="136" customWidth="1"/>
    <col min="21" max="21" width="5.7109375" style="136" customWidth="1"/>
    <col min="22" max="22" width="3.28515625" style="136" customWidth="1"/>
    <col min="23" max="256" width="6.85546875" style="136" customWidth="1"/>
    <col min="257" max="257" width="3.42578125" style="136" customWidth="1"/>
    <col min="258" max="258" width="9.42578125" style="136" customWidth="1"/>
    <col min="259" max="259" width="11.140625" style="136" customWidth="1"/>
    <col min="260" max="260" width="1.140625" style="136" customWidth="1"/>
    <col min="261" max="261" width="5.7109375" style="136" customWidth="1"/>
    <col min="262" max="262" width="1.140625" style="136" customWidth="1"/>
    <col min="263" max="263" width="2.28515625" style="136" customWidth="1"/>
    <col min="264" max="264" width="11.42578125" style="136" customWidth="1"/>
    <col min="265" max="265" width="1.28515625" style="136" customWidth="1"/>
    <col min="266" max="266" width="1" style="136" customWidth="1"/>
    <col min="267" max="267" width="8" style="136" customWidth="1"/>
    <col min="268" max="268" width="5.5703125" style="136" customWidth="1"/>
    <col min="269" max="269" width="1.28515625" style="136" customWidth="1"/>
    <col min="270" max="270" width="3.42578125" style="136" customWidth="1"/>
    <col min="271" max="271" width="1.140625" style="136" customWidth="1"/>
    <col min="272" max="272" width="7.140625" style="136" customWidth="1"/>
    <col min="273" max="273" width="17.28515625" style="136" customWidth="1"/>
    <col min="274" max="274" width="2" style="136" customWidth="1"/>
    <col min="275" max="275" width="5.42578125" style="136" customWidth="1"/>
    <col min="276" max="276" width="1.42578125" style="136" customWidth="1"/>
    <col min="277" max="277" width="5.7109375" style="136" customWidth="1"/>
    <col min="278" max="278" width="3.28515625" style="136" customWidth="1"/>
    <col min="279" max="512" width="6.85546875" style="136" customWidth="1"/>
    <col min="513" max="513" width="3.42578125" style="136" customWidth="1"/>
    <col min="514" max="514" width="9.42578125" style="136" customWidth="1"/>
    <col min="515" max="515" width="11.140625" style="136" customWidth="1"/>
    <col min="516" max="516" width="1.140625" style="136" customWidth="1"/>
    <col min="517" max="517" width="5.7109375" style="136" customWidth="1"/>
    <col min="518" max="518" width="1.140625" style="136" customWidth="1"/>
    <col min="519" max="519" width="2.28515625" style="136" customWidth="1"/>
    <col min="520" max="520" width="11.42578125" style="136" customWidth="1"/>
    <col min="521" max="521" width="1.28515625" style="136" customWidth="1"/>
    <col min="522" max="522" width="1" style="136" customWidth="1"/>
    <col min="523" max="523" width="8" style="136" customWidth="1"/>
    <col min="524" max="524" width="5.5703125" style="136" customWidth="1"/>
    <col min="525" max="525" width="1.28515625" style="136" customWidth="1"/>
    <col min="526" max="526" width="3.42578125" style="136" customWidth="1"/>
    <col min="527" max="527" width="1.140625" style="136" customWidth="1"/>
    <col min="528" max="528" width="7.140625" style="136" customWidth="1"/>
    <col min="529" max="529" width="17.28515625" style="136" customWidth="1"/>
    <col min="530" max="530" width="2" style="136" customWidth="1"/>
    <col min="531" max="531" width="5.42578125" style="136" customWidth="1"/>
    <col min="532" max="532" width="1.42578125" style="136" customWidth="1"/>
    <col min="533" max="533" width="5.7109375" style="136" customWidth="1"/>
    <col min="534" max="534" width="3.28515625" style="136" customWidth="1"/>
    <col min="535" max="768" width="6.85546875" style="136" customWidth="1"/>
    <col min="769" max="769" width="3.42578125" style="136" customWidth="1"/>
    <col min="770" max="770" width="9.42578125" style="136" customWidth="1"/>
    <col min="771" max="771" width="11.140625" style="136" customWidth="1"/>
    <col min="772" max="772" width="1.140625" style="136" customWidth="1"/>
    <col min="773" max="773" width="5.7109375" style="136" customWidth="1"/>
    <col min="774" max="774" width="1.140625" style="136" customWidth="1"/>
    <col min="775" max="775" width="2.28515625" style="136" customWidth="1"/>
    <col min="776" max="776" width="11.42578125" style="136" customWidth="1"/>
    <col min="777" max="777" width="1.28515625" style="136" customWidth="1"/>
    <col min="778" max="778" width="1" style="136" customWidth="1"/>
    <col min="779" max="779" width="8" style="136" customWidth="1"/>
    <col min="780" max="780" width="5.5703125" style="136" customWidth="1"/>
    <col min="781" max="781" width="1.28515625" style="136" customWidth="1"/>
    <col min="782" max="782" width="3.42578125" style="136" customWidth="1"/>
    <col min="783" max="783" width="1.140625" style="136" customWidth="1"/>
    <col min="784" max="784" width="7.140625" style="136" customWidth="1"/>
    <col min="785" max="785" width="17.28515625" style="136" customWidth="1"/>
    <col min="786" max="786" width="2" style="136" customWidth="1"/>
    <col min="787" max="787" width="5.42578125" style="136" customWidth="1"/>
    <col min="788" max="788" width="1.42578125" style="136" customWidth="1"/>
    <col min="789" max="789" width="5.7109375" style="136" customWidth="1"/>
    <col min="790" max="790" width="3.28515625" style="136" customWidth="1"/>
    <col min="791" max="1024" width="6.85546875" style="136" customWidth="1"/>
    <col min="1025" max="1025" width="3.42578125" style="136" customWidth="1"/>
    <col min="1026" max="1026" width="9.42578125" style="136" customWidth="1"/>
    <col min="1027" max="1027" width="11.140625" style="136" customWidth="1"/>
    <col min="1028" max="1028" width="1.140625" style="136" customWidth="1"/>
    <col min="1029" max="1029" width="5.7109375" style="136" customWidth="1"/>
    <col min="1030" max="1030" width="1.140625" style="136" customWidth="1"/>
    <col min="1031" max="1031" width="2.28515625" style="136" customWidth="1"/>
    <col min="1032" max="1032" width="11.42578125" style="136" customWidth="1"/>
    <col min="1033" max="1033" width="1.28515625" style="136" customWidth="1"/>
    <col min="1034" max="1034" width="1" style="136" customWidth="1"/>
    <col min="1035" max="1035" width="8" style="136" customWidth="1"/>
    <col min="1036" max="1036" width="5.5703125" style="136" customWidth="1"/>
    <col min="1037" max="1037" width="1.28515625" style="136" customWidth="1"/>
    <col min="1038" max="1038" width="3.42578125" style="136" customWidth="1"/>
    <col min="1039" max="1039" width="1.140625" style="136" customWidth="1"/>
    <col min="1040" max="1040" width="7.140625" style="136" customWidth="1"/>
    <col min="1041" max="1041" width="17.28515625" style="136" customWidth="1"/>
    <col min="1042" max="1042" width="2" style="136" customWidth="1"/>
    <col min="1043" max="1043" width="5.42578125" style="136" customWidth="1"/>
    <col min="1044" max="1044" width="1.42578125" style="136" customWidth="1"/>
    <col min="1045" max="1045" width="5.7109375" style="136" customWidth="1"/>
    <col min="1046" max="1046" width="3.28515625" style="136" customWidth="1"/>
    <col min="1047" max="1280" width="6.85546875" style="136" customWidth="1"/>
    <col min="1281" max="1281" width="3.42578125" style="136" customWidth="1"/>
    <col min="1282" max="1282" width="9.42578125" style="136" customWidth="1"/>
    <col min="1283" max="1283" width="11.140625" style="136" customWidth="1"/>
    <col min="1284" max="1284" width="1.140625" style="136" customWidth="1"/>
    <col min="1285" max="1285" width="5.7109375" style="136" customWidth="1"/>
    <col min="1286" max="1286" width="1.140625" style="136" customWidth="1"/>
    <col min="1287" max="1287" width="2.28515625" style="136" customWidth="1"/>
    <col min="1288" max="1288" width="11.42578125" style="136" customWidth="1"/>
    <col min="1289" max="1289" width="1.28515625" style="136" customWidth="1"/>
    <col min="1290" max="1290" width="1" style="136" customWidth="1"/>
    <col min="1291" max="1291" width="8" style="136" customWidth="1"/>
    <col min="1292" max="1292" width="5.5703125" style="136" customWidth="1"/>
    <col min="1293" max="1293" width="1.28515625" style="136" customWidth="1"/>
    <col min="1294" max="1294" width="3.42578125" style="136" customWidth="1"/>
    <col min="1295" max="1295" width="1.140625" style="136" customWidth="1"/>
    <col min="1296" max="1296" width="7.140625" style="136" customWidth="1"/>
    <col min="1297" max="1297" width="17.28515625" style="136" customWidth="1"/>
    <col min="1298" max="1298" width="2" style="136" customWidth="1"/>
    <col min="1299" max="1299" width="5.42578125" style="136" customWidth="1"/>
    <col min="1300" max="1300" width="1.42578125" style="136" customWidth="1"/>
    <col min="1301" max="1301" width="5.7109375" style="136" customWidth="1"/>
    <col min="1302" max="1302" width="3.28515625" style="136" customWidth="1"/>
    <col min="1303" max="1536" width="6.85546875" style="136" customWidth="1"/>
    <col min="1537" max="1537" width="3.42578125" style="136" customWidth="1"/>
    <col min="1538" max="1538" width="9.42578125" style="136" customWidth="1"/>
    <col min="1539" max="1539" width="11.140625" style="136" customWidth="1"/>
    <col min="1540" max="1540" width="1.140625" style="136" customWidth="1"/>
    <col min="1541" max="1541" width="5.7109375" style="136" customWidth="1"/>
    <col min="1542" max="1542" width="1.140625" style="136" customWidth="1"/>
    <col min="1543" max="1543" width="2.28515625" style="136" customWidth="1"/>
    <col min="1544" max="1544" width="11.42578125" style="136" customWidth="1"/>
    <col min="1545" max="1545" width="1.28515625" style="136" customWidth="1"/>
    <col min="1546" max="1546" width="1" style="136" customWidth="1"/>
    <col min="1547" max="1547" width="8" style="136" customWidth="1"/>
    <col min="1548" max="1548" width="5.5703125" style="136" customWidth="1"/>
    <col min="1549" max="1549" width="1.28515625" style="136" customWidth="1"/>
    <col min="1550" max="1550" width="3.42578125" style="136" customWidth="1"/>
    <col min="1551" max="1551" width="1.140625" style="136" customWidth="1"/>
    <col min="1552" max="1552" width="7.140625" style="136" customWidth="1"/>
    <col min="1553" max="1553" width="17.28515625" style="136" customWidth="1"/>
    <col min="1554" max="1554" width="2" style="136" customWidth="1"/>
    <col min="1555" max="1555" width="5.42578125" style="136" customWidth="1"/>
    <col min="1556" max="1556" width="1.42578125" style="136" customWidth="1"/>
    <col min="1557" max="1557" width="5.7109375" style="136" customWidth="1"/>
    <col min="1558" max="1558" width="3.28515625" style="136" customWidth="1"/>
    <col min="1559" max="1792" width="6.85546875" style="136" customWidth="1"/>
    <col min="1793" max="1793" width="3.42578125" style="136" customWidth="1"/>
    <col min="1794" max="1794" width="9.42578125" style="136" customWidth="1"/>
    <col min="1795" max="1795" width="11.140625" style="136" customWidth="1"/>
    <col min="1796" max="1796" width="1.140625" style="136" customWidth="1"/>
    <col min="1797" max="1797" width="5.7109375" style="136" customWidth="1"/>
    <col min="1798" max="1798" width="1.140625" style="136" customWidth="1"/>
    <col min="1799" max="1799" width="2.28515625" style="136" customWidth="1"/>
    <col min="1800" max="1800" width="11.42578125" style="136" customWidth="1"/>
    <col min="1801" max="1801" width="1.28515625" style="136" customWidth="1"/>
    <col min="1802" max="1802" width="1" style="136" customWidth="1"/>
    <col min="1803" max="1803" width="8" style="136" customWidth="1"/>
    <col min="1804" max="1804" width="5.5703125" style="136" customWidth="1"/>
    <col min="1805" max="1805" width="1.28515625" style="136" customWidth="1"/>
    <col min="1806" max="1806" width="3.42578125" style="136" customWidth="1"/>
    <col min="1807" max="1807" width="1.140625" style="136" customWidth="1"/>
    <col min="1808" max="1808" width="7.140625" style="136" customWidth="1"/>
    <col min="1809" max="1809" width="17.28515625" style="136" customWidth="1"/>
    <col min="1810" max="1810" width="2" style="136" customWidth="1"/>
    <col min="1811" max="1811" width="5.42578125" style="136" customWidth="1"/>
    <col min="1812" max="1812" width="1.42578125" style="136" customWidth="1"/>
    <col min="1813" max="1813" width="5.7109375" style="136" customWidth="1"/>
    <col min="1814" max="1814" width="3.28515625" style="136" customWidth="1"/>
    <col min="1815" max="2048" width="6.85546875" style="136" customWidth="1"/>
    <col min="2049" max="2049" width="3.42578125" style="136" customWidth="1"/>
    <col min="2050" max="2050" width="9.42578125" style="136" customWidth="1"/>
    <col min="2051" max="2051" width="11.140625" style="136" customWidth="1"/>
    <col min="2052" max="2052" width="1.140625" style="136" customWidth="1"/>
    <col min="2053" max="2053" width="5.7109375" style="136" customWidth="1"/>
    <col min="2054" max="2054" width="1.140625" style="136" customWidth="1"/>
    <col min="2055" max="2055" width="2.28515625" style="136" customWidth="1"/>
    <col min="2056" max="2056" width="11.42578125" style="136" customWidth="1"/>
    <col min="2057" max="2057" width="1.28515625" style="136" customWidth="1"/>
    <col min="2058" max="2058" width="1" style="136" customWidth="1"/>
    <col min="2059" max="2059" width="8" style="136" customWidth="1"/>
    <col min="2060" max="2060" width="5.5703125" style="136" customWidth="1"/>
    <col min="2061" max="2061" width="1.28515625" style="136" customWidth="1"/>
    <col min="2062" max="2062" width="3.42578125" style="136" customWidth="1"/>
    <col min="2063" max="2063" width="1.140625" style="136" customWidth="1"/>
    <col min="2064" max="2064" width="7.140625" style="136" customWidth="1"/>
    <col min="2065" max="2065" width="17.28515625" style="136" customWidth="1"/>
    <col min="2066" max="2066" width="2" style="136" customWidth="1"/>
    <col min="2067" max="2067" width="5.42578125" style="136" customWidth="1"/>
    <col min="2068" max="2068" width="1.42578125" style="136" customWidth="1"/>
    <col min="2069" max="2069" width="5.7109375" style="136" customWidth="1"/>
    <col min="2070" max="2070" width="3.28515625" style="136" customWidth="1"/>
    <col min="2071" max="2304" width="6.85546875" style="136" customWidth="1"/>
    <col min="2305" max="2305" width="3.42578125" style="136" customWidth="1"/>
    <col min="2306" max="2306" width="9.42578125" style="136" customWidth="1"/>
    <col min="2307" max="2307" width="11.140625" style="136" customWidth="1"/>
    <col min="2308" max="2308" width="1.140625" style="136" customWidth="1"/>
    <col min="2309" max="2309" width="5.7109375" style="136" customWidth="1"/>
    <col min="2310" max="2310" width="1.140625" style="136" customWidth="1"/>
    <col min="2311" max="2311" width="2.28515625" style="136" customWidth="1"/>
    <col min="2312" max="2312" width="11.42578125" style="136" customWidth="1"/>
    <col min="2313" max="2313" width="1.28515625" style="136" customWidth="1"/>
    <col min="2314" max="2314" width="1" style="136" customWidth="1"/>
    <col min="2315" max="2315" width="8" style="136" customWidth="1"/>
    <col min="2316" max="2316" width="5.5703125" style="136" customWidth="1"/>
    <col min="2317" max="2317" width="1.28515625" style="136" customWidth="1"/>
    <col min="2318" max="2318" width="3.42578125" style="136" customWidth="1"/>
    <col min="2319" max="2319" width="1.140625" style="136" customWidth="1"/>
    <col min="2320" max="2320" width="7.140625" style="136" customWidth="1"/>
    <col min="2321" max="2321" width="17.28515625" style="136" customWidth="1"/>
    <col min="2322" max="2322" width="2" style="136" customWidth="1"/>
    <col min="2323" max="2323" width="5.42578125" style="136" customWidth="1"/>
    <col min="2324" max="2324" width="1.42578125" style="136" customWidth="1"/>
    <col min="2325" max="2325" width="5.7109375" style="136" customWidth="1"/>
    <col min="2326" max="2326" width="3.28515625" style="136" customWidth="1"/>
    <col min="2327" max="2560" width="6.85546875" style="136" customWidth="1"/>
    <col min="2561" max="2561" width="3.42578125" style="136" customWidth="1"/>
    <col min="2562" max="2562" width="9.42578125" style="136" customWidth="1"/>
    <col min="2563" max="2563" width="11.140625" style="136" customWidth="1"/>
    <col min="2564" max="2564" width="1.140625" style="136" customWidth="1"/>
    <col min="2565" max="2565" width="5.7109375" style="136" customWidth="1"/>
    <col min="2566" max="2566" width="1.140625" style="136" customWidth="1"/>
    <col min="2567" max="2567" width="2.28515625" style="136" customWidth="1"/>
    <col min="2568" max="2568" width="11.42578125" style="136" customWidth="1"/>
    <col min="2569" max="2569" width="1.28515625" style="136" customWidth="1"/>
    <col min="2570" max="2570" width="1" style="136" customWidth="1"/>
    <col min="2571" max="2571" width="8" style="136" customWidth="1"/>
    <col min="2572" max="2572" width="5.5703125" style="136" customWidth="1"/>
    <col min="2573" max="2573" width="1.28515625" style="136" customWidth="1"/>
    <col min="2574" max="2574" width="3.42578125" style="136" customWidth="1"/>
    <col min="2575" max="2575" width="1.140625" style="136" customWidth="1"/>
    <col min="2576" max="2576" width="7.140625" style="136" customWidth="1"/>
    <col min="2577" max="2577" width="17.28515625" style="136" customWidth="1"/>
    <col min="2578" max="2578" width="2" style="136" customWidth="1"/>
    <col min="2579" max="2579" width="5.42578125" style="136" customWidth="1"/>
    <col min="2580" max="2580" width="1.42578125" style="136" customWidth="1"/>
    <col min="2581" max="2581" width="5.7109375" style="136" customWidth="1"/>
    <col min="2582" max="2582" width="3.28515625" style="136" customWidth="1"/>
    <col min="2583" max="2816" width="6.85546875" style="136" customWidth="1"/>
    <col min="2817" max="2817" width="3.42578125" style="136" customWidth="1"/>
    <col min="2818" max="2818" width="9.42578125" style="136" customWidth="1"/>
    <col min="2819" max="2819" width="11.140625" style="136" customWidth="1"/>
    <col min="2820" max="2820" width="1.140625" style="136" customWidth="1"/>
    <col min="2821" max="2821" width="5.7109375" style="136" customWidth="1"/>
    <col min="2822" max="2822" width="1.140625" style="136" customWidth="1"/>
    <col min="2823" max="2823" width="2.28515625" style="136" customWidth="1"/>
    <col min="2824" max="2824" width="11.42578125" style="136" customWidth="1"/>
    <col min="2825" max="2825" width="1.28515625" style="136" customWidth="1"/>
    <col min="2826" max="2826" width="1" style="136" customWidth="1"/>
    <col min="2827" max="2827" width="8" style="136" customWidth="1"/>
    <col min="2828" max="2828" width="5.5703125" style="136" customWidth="1"/>
    <col min="2829" max="2829" width="1.28515625" style="136" customWidth="1"/>
    <col min="2830" max="2830" width="3.42578125" style="136" customWidth="1"/>
    <col min="2831" max="2831" width="1.140625" style="136" customWidth="1"/>
    <col min="2832" max="2832" width="7.140625" style="136" customWidth="1"/>
    <col min="2833" max="2833" width="17.28515625" style="136" customWidth="1"/>
    <col min="2834" max="2834" width="2" style="136" customWidth="1"/>
    <col min="2835" max="2835" width="5.42578125" style="136" customWidth="1"/>
    <col min="2836" max="2836" width="1.42578125" style="136" customWidth="1"/>
    <col min="2837" max="2837" width="5.7109375" style="136" customWidth="1"/>
    <col min="2838" max="2838" width="3.28515625" style="136" customWidth="1"/>
    <col min="2839" max="3072" width="6.85546875" style="136" customWidth="1"/>
    <col min="3073" max="3073" width="3.42578125" style="136" customWidth="1"/>
    <col min="3074" max="3074" width="9.42578125" style="136" customWidth="1"/>
    <col min="3075" max="3075" width="11.140625" style="136" customWidth="1"/>
    <col min="3076" max="3076" width="1.140625" style="136" customWidth="1"/>
    <col min="3077" max="3077" width="5.7109375" style="136" customWidth="1"/>
    <col min="3078" max="3078" width="1.140625" style="136" customWidth="1"/>
    <col min="3079" max="3079" width="2.28515625" style="136" customWidth="1"/>
    <col min="3080" max="3080" width="11.42578125" style="136" customWidth="1"/>
    <col min="3081" max="3081" width="1.28515625" style="136" customWidth="1"/>
    <col min="3082" max="3082" width="1" style="136" customWidth="1"/>
    <col min="3083" max="3083" width="8" style="136" customWidth="1"/>
    <col min="3084" max="3084" width="5.5703125" style="136" customWidth="1"/>
    <col min="3085" max="3085" width="1.28515625" style="136" customWidth="1"/>
    <col min="3086" max="3086" width="3.42578125" style="136" customWidth="1"/>
    <col min="3087" max="3087" width="1.140625" style="136" customWidth="1"/>
    <col min="3088" max="3088" width="7.140625" style="136" customWidth="1"/>
    <col min="3089" max="3089" width="17.28515625" style="136" customWidth="1"/>
    <col min="3090" max="3090" width="2" style="136" customWidth="1"/>
    <col min="3091" max="3091" width="5.42578125" style="136" customWidth="1"/>
    <col min="3092" max="3092" width="1.42578125" style="136" customWidth="1"/>
    <col min="3093" max="3093" width="5.7109375" style="136" customWidth="1"/>
    <col min="3094" max="3094" width="3.28515625" style="136" customWidth="1"/>
    <col min="3095" max="3328" width="6.85546875" style="136" customWidth="1"/>
    <col min="3329" max="3329" width="3.42578125" style="136" customWidth="1"/>
    <col min="3330" max="3330" width="9.42578125" style="136" customWidth="1"/>
    <col min="3331" max="3331" width="11.140625" style="136" customWidth="1"/>
    <col min="3332" max="3332" width="1.140625" style="136" customWidth="1"/>
    <col min="3333" max="3333" width="5.7109375" style="136" customWidth="1"/>
    <col min="3334" max="3334" width="1.140625" style="136" customWidth="1"/>
    <col min="3335" max="3335" width="2.28515625" style="136" customWidth="1"/>
    <col min="3336" max="3336" width="11.42578125" style="136" customWidth="1"/>
    <col min="3337" max="3337" width="1.28515625" style="136" customWidth="1"/>
    <col min="3338" max="3338" width="1" style="136" customWidth="1"/>
    <col min="3339" max="3339" width="8" style="136" customWidth="1"/>
    <col min="3340" max="3340" width="5.5703125" style="136" customWidth="1"/>
    <col min="3341" max="3341" width="1.28515625" style="136" customWidth="1"/>
    <col min="3342" max="3342" width="3.42578125" style="136" customWidth="1"/>
    <col min="3343" max="3343" width="1.140625" style="136" customWidth="1"/>
    <col min="3344" max="3344" width="7.140625" style="136" customWidth="1"/>
    <col min="3345" max="3345" width="17.28515625" style="136" customWidth="1"/>
    <col min="3346" max="3346" width="2" style="136" customWidth="1"/>
    <col min="3347" max="3347" width="5.42578125" style="136" customWidth="1"/>
    <col min="3348" max="3348" width="1.42578125" style="136" customWidth="1"/>
    <col min="3349" max="3349" width="5.7109375" style="136" customWidth="1"/>
    <col min="3350" max="3350" width="3.28515625" style="136" customWidth="1"/>
    <col min="3351" max="3584" width="6.85546875" style="136" customWidth="1"/>
    <col min="3585" max="3585" width="3.42578125" style="136" customWidth="1"/>
    <col min="3586" max="3586" width="9.42578125" style="136" customWidth="1"/>
    <col min="3587" max="3587" width="11.140625" style="136" customWidth="1"/>
    <col min="3588" max="3588" width="1.140625" style="136" customWidth="1"/>
    <col min="3589" max="3589" width="5.7109375" style="136" customWidth="1"/>
    <col min="3590" max="3590" width="1.140625" style="136" customWidth="1"/>
    <col min="3591" max="3591" width="2.28515625" style="136" customWidth="1"/>
    <col min="3592" max="3592" width="11.42578125" style="136" customWidth="1"/>
    <col min="3593" max="3593" width="1.28515625" style="136" customWidth="1"/>
    <col min="3594" max="3594" width="1" style="136" customWidth="1"/>
    <col min="3595" max="3595" width="8" style="136" customWidth="1"/>
    <col min="3596" max="3596" width="5.5703125" style="136" customWidth="1"/>
    <col min="3597" max="3597" width="1.28515625" style="136" customWidth="1"/>
    <col min="3598" max="3598" width="3.42578125" style="136" customWidth="1"/>
    <col min="3599" max="3599" width="1.140625" style="136" customWidth="1"/>
    <col min="3600" max="3600" width="7.140625" style="136" customWidth="1"/>
    <col min="3601" max="3601" width="17.28515625" style="136" customWidth="1"/>
    <col min="3602" max="3602" width="2" style="136" customWidth="1"/>
    <col min="3603" max="3603" width="5.42578125" style="136" customWidth="1"/>
    <col min="3604" max="3604" width="1.42578125" style="136" customWidth="1"/>
    <col min="3605" max="3605" width="5.7109375" style="136" customWidth="1"/>
    <col min="3606" max="3606" width="3.28515625" style="136" customWidth="1"/>
    <col min="3607" max="3840" width="6.85546875" style="136" customWidth="1"/>
    <col min="3841" max="3841" width="3.42578125" style="136" customWidth="1"/>
    <col min="3842" max="3842" width="9.42578125" style="136" customWidth="1"/>
    <col min="3843" max="3843" width="11.140625" style="136" customWidth="1"/>
    <col min="3844" max="3844" width="1.140625" style="136" customWidth="1"/>
    <col min="3845" max="3845" width="5.7109375" style="136" customWidth="1"/>
    <col min="3846" max="3846" width="1.140625" style="136" customWidth="1"/>
    <col min="3847" max="3847" width="2.28515625" style="136" customWidth="1"/>
    <col min="3848" max="3848" width="11.42578125" style="136" customWidth="1"/>
    <col min="3849" max="3849" width="1.28515625" style="136" customWidth="1"/>
    <col min="3850" max="3850" width="1" style="136" customWidth="1"/>
    <col min="3851" max="3851" width="8" style="136" customWidth="1"/>
    <col min="3852" max="3852" width="5.5703125" style="136" customWidth="1"/>
    <col min="3853" max="3853" width="1.28515625" style="136" customWidth="1"/>
    <col min="3854" max="3854" width="3.42578125" style="136" customWidth="1"/>
    <col min="3855" max="3855" width="1.140625" style="136" customWidth="1"/>
    <col min="3856" max="3856" width="7.140625" style="136" customWidth="1"/>
    <col min="3857" max="3857" width="17.28515625" style="136" customWidth="1"/>
    <col min="3858" max="3858" width="2" style="136" customWidth="1"/>
    <col min="3859" max="3859" width="5.42578125" style="136" customWidth="1"/>
    <col min="3860" max="3860" width="1.42578125" style="136" customWidth="1"/>
    <col min="3861" max="3861" width="5.7109375" style="136" customWidth="1"/>
    <col min="3862" max="3862" width="3.28515625" style="136" customWidth="1"/>
    <col min="3863" max="4096" width="6.85546875" style="136" customWidth="1"/>
    <col min="4097" max="4097" width="3.42578125" style="136" customWidth="1"/>
    <col min="4098" max="4098" width="9.42578125" style="136" customWidth="1"/>
    <col min="4099" max="4099" width="11.140625" style="136" customWidth="1"/>
    <col min="4100" max="4100" width="1.140625" style="136" customWidth="1"/>
    <col min="4101" max="4101" width="5.7109375" style="136" customWidth="1"/>
    <col min="4102" max="4102" width="1.140625" style="136" customWidth="1"/>
    <col min="4103" max="4103" width="2.28515625" style="136" customWidth="1"/>
    <col min="4104" max="4104" width="11.42578125" style="136" customWidth="1"/>
    <col min="4105" max="4105" width="1.28515625" style="136" customWidth="1"/>
    <col min="4106" max="4106" width="1" style="136" customWidth="1"/>
    <col min="4107" max="4107" width="8" style="136" customWidth="1"/>
    <col min="4108" max="4108" width="5.5703125" style="136" customWidth="1"/>
    <col min="4109" max="4109" width="1.28515625" style="136" customWidth="1"/>
    <col min="4110" max="4110" width="3.42578125" style="136" customWidth="1"/>
    <col min="4111" max="4111" width="1.140625" style="136" customWidth="1"/>
    <col min="4112" max="4112" width="7.140625" style="136" customWidth="1"/>
    <col min="4113" max="4113" width="17.28515625" style="136" customWidth="1"/>
    <col min="4114" max="4114" width="2" style="136" customWidth="1"/>
    <col min="4115" max="4115" width="5.42578125" style="136" customWidth="1"/>
    <col min="4116" max="4116" width="1.42578125" style="136" customWidth="1"/>
    <col min="4117" max="4117" width="5.7109375" style="136" customWidth="1"/>
    <col min="4118" max="4118" width="3.28515625" style="136" customWidth="1"/>
    <col min="4119" max="4352" width="6.85546875" style="136" customWidth="1"/>
    <col min="4353" max="4353" width="3.42578125" style="136" customWidth="1"/>
    <col min="4354" max="4354" width="9.42578125" style="136" customWidth="1"/>
    <col min="4355" max="4355" width="11.140625" style="136" customWidth="1"/>
    <col min="4356" max="4356" width="1.140625" style="136" customWidth="1"/>
    <col min="4357" max="4357" width="5.7109375" style="136" customWidth="1"/>
    <col min="4358" max="4358" width="1.140625" style="136" customWidth="1"/>
    <col min="4359" max="4359" width="2.28515625" style="136" customWidth="1"/>
    <col min="4360" max="4360" width="11.42578125" style="136" customWidth="1"/>
    <col min="4361" max="4361" width="1.28515625" style="136" customWidth="1"/>
    <col min="4362" max="4362" width="1" style="136" customWidth="1"/>
    <col min="4363" max="4363" width="8" style="136" customWidth="1"/>
    <col min="4364" max="4364" width="5.5703125" style="136" customWidth="1"/>
    <col min="4365" max="4365" width="1.28515625" style="136" customWidth="1"/>
    <col min="4366" max="4366" width="3.42578125" style="136" customWidth="1"/>
    <col min="4367" max="4367" width="1.140625" style="136" customWidth="1"/>
    <col min="4368" max="4368" width="7.140625" style="136" customWidth="1"/>
    <col min="4369" max="4369" width="17.28515625" style="136" customWidth="1"/>
    <col min="4370" max="4370" width="2" style="136" customWidth="1"/>
    <col min="4371" max="4371" width="5.42578125" style="136" customWidth="1"/>
    <col min="4372" max="4372" width="1.42578125" style="136" customWidth="1"/>
    <col min="4373" max="4373" width="5.7109375" style="136" customWidth="1"/>
    <col min="4374" max="4374" width="3.28515625" style="136" customWidth="1"/>
    <col min="4375" max="4608" width="6.85546875" style="136" customWidth="1"/>
    <col min="4609" max="4609" width="3.42578125" style="136" customWidth="1"/>
    <col min="4610" max="4610" width="9.42578125" style="136" customWidth="1"/>
    <col min="4611" max="4611" width="11.140625" style="136" customWidth="1"/>
    <col min="4612" max="4612" width="1.140625" style="136" customWidth="1"/>
    <col min="4613" max="4613" width="5.7109375" style="136" customWidth="1"/>
    <col min="4614" max="4614" width="1.140625" style="136" customWidth="1"/>
    <col min="4615" max="4615" width="2.28515625" style="136" customWidth="1"/>
    <col min="4616" max="4616" width="11.42578125" style="136" customWidth="1"/>
    <col min="4617" max="4617" width="1.28515625" style="136" customWidth="1"/>
    <col min="4618" max="4618" width="1" style="136" customWidth="1"/>
    <col min="4619" max="4619" width="8" style="136" customWidth="1"/>
    <col min="4620" max="4620" width="5.5703125" style="136" customWidth="1"/>
    <col min="4621" max="4621" width="1.28515625" style="136" customWidth="1"/>
    <col min="4622" max="4622" width="3.42578125" style="136" customWidth="1"/>
    <col min="4623" max="4623" width="1.140625" style="136" customWidth="1"/>
    <col min="4624" max="4624" width="7.140625" style="136" customWidth="1"/>
    <col min="4625" max="4625" width="17.28515625" style="136" customWidth="1"/>
    <col min="4626" max="4626" width="2" style="136" customWidth="1"/>
    <col min="4627" max="4627" width="5.42578125" style="136" customWidth="1"/>
    <col min="4628" max="4628" width="1.42578125" style="136" customWidth="1"/>
    <col min="4629" max="4629" width="5.7109375" style="136" customWidth="1"/>
    <col min="4630" max="4630" width="3.28515625" style="136" customWidth="1"/>
    <col min="4631" max="4864" width="6.85546875" style="136" customWidth="1"/>
    <col min="4865" max="4865" width="3.42578125" style="136" customWidth="1"/>
    <col min="4866" max="4866" width="9.42578125" style="136" customWidth="1"/>
    <col min="4867" max="4867" width="11.140625" style="136" customWidth="1"/>
    <col min="4868" max="4868" width="1.140625" style="136" customWidth="1"/>
    <col min="4869" max="4869" width="5.7109375" style="136" customWidth="1"/>
    <col min="4870" max="4870" width="1.140625" style="136" customWidth="1"/>
    <col min="4871" max="4871" width="2.28515625" style="136" customWidth="1"/>
    <col min="4872" max="4872" width="11.42578125" style="136" customWidth="1"/>
    <col min="4873" max="4873" width="1.28515625" style="136" customWidth="1"/>
    <col min="4874" max="4874" width="1" style="136" customWidth="1"/>
    <col min="4875" max="4875" width="8" style="136" customWidth="1"/>
    <col min="4876" max="4876" width="5.5703125" style="136" customWidth="1"/>
    <col min="4877" max="4877" width="1.28515625" style="136" customWidth="1"/>
    <col min="4878" max="4878" width="3.42578125" style="136" customWidth="1"/>
    <col min="4879" max="4879" width="1.140625" style="136" customWidth="1"/>
    <col min="4880" max="4880" width="7.140625" style="136" customWidth="1"/>
    <col min="4881" max="4881" width="17.28515625" style="136" customWidth="1"/>
    <col min="4882" max="4882" width="2" style="136" customWidth="1"/>
    <col min="4883" max="4883" width="5.42578125" style="136" customWidth="1"/>
    <col min="4884" max="4884" width="1.42578125" style="136" customWidth="1"/>
    <col min="4885" max="4885" width="5.7109375" style="136" customWidth="1"/>
    <col min="4886" max="4886" width="3.28515625" style="136" customWidth="1"/>
    <col min="4887" max="5120" width="6.85546875" style="136" customWidth="1"/>
    <col min="5121" max="5121" width="3.42578125" style="136" customWidth="1"/>
    <col min="5122" max="5122" width="9.42578125" style="136" customWidth="1"/>
    <col min="5123" max="5123" width="11.140625" style="136" customWidth="1"/>
    <col min="5124" max="5124" width="1.140625" style="136" customWidth="1"/>
    <col min="5125" max="5125" width="5.7109375" style="136" customWidth="1"/>
    <col min="5126" max="5126" width="1.140625" style="136" customWidth="1"/>
    <col min="5127" max="5127" width="2.28515625" style="136" customWidth="1"/>
    <col min="5128" max="5128" width="11.42578125" style="136" customWidth="1"/>
    <col min="5129" max="5129" width="1.28515625" style="136" customWidth="1"/>
    <col min="5130" max="5130" width="1" style="136" customWidth="1"/>
    <col min="5131" max="5131" width="8" style="136" customWidth="1"/>
    <col min="5132" max="5132" width="5.5703125" style="136" customWidth="1"/>
    <col min="5133" max="5133" width="1.28515625" style="136" customWidth="1"/>
    <col min="5134" max="5134" width="3.42578125" style="136" customWidth="1"/>
    <col min="5135" max="5135" width="1.140625" style="136" customWidth="1"/>
    <col min="5136" max="5136" width="7.140625" style="136" customWidth="1"/>
    <col min="5137" max="5137" width="17.28515625" style="136" customWidth="1"/>
    <col min="5138" max="5138" width="2" style="136" customWidth="1"/>
    <col min="5139" max="5139" width="5.42578125" style="136" customWidth="1"/>
    <col min="5140" max="5140" width="1.42578125" style="136" customWidth="1"/>
    <col min="5141" max="5141" width="5.7109375" style="136" customWidth="1"/>
    <col min="5142" max="5142" width="3.28515625" style="136" customWidth="1"/>
    <col min="5143" max="5376" width="6.85546875" style="136" customWidth="1"/>
    <col min="5377" max="5377" width="3.42578125" style="136" customWidth="1"/>
    <col min="5378" max="5378" width="9.42578125" style="136" customWidth="1"/>
    <col min="5379" max="5379" width="11.140625" style="136" customWidth="1"/>
    <col min="5380" max="5380" width="1.140625" style="136" customWidth="1"/>
    <col min="5381" max="5381" width="5.7109375" style="136" customWidth="1"/>
    <col min="5382" max="5382" width="1.140625" style="136" customWidth="1"/>
    <col min="5383" max="5383" width="2.28515625" style="136" customWidth="1"/>
    <col min="5384" max="5384" width="11.42578125" style="136" customWidth="1"/>
    <col min="5385" max="5385" width="1.28515625" style="136" customWidth="1"/>
    <col min="5386" max="5386" width="1" style="136" customWidth="1"/>
    <col min="5387" max="5387" width="8" style="136" customWidth="1"/>
    <col min="5388" max="5388" width="5.5703125" style="136" customWidth="1"/>
    <col min="5389" max="5389" width="1.28515625" style="136" customWidth="1"/>
    <col min="5390" max="5390" width="3.42578125" style="136" customWidth="1"/>
    <col min="5391" max="5391" width="1.140625" style="136" customWidth="1"/>
    <col min="5392" max="5392" width="7.140625" style="136" customWidth="1"/>
    <col min="5393" max="5393" width="17.28515625" style="136" customWidth="1"/>
    <col min="5394" max="5394" width="2" style="136" customWidth="1"/>
    <col min="5395" max="5395" width="5.42578125" style="136" customWidth="1"/>
    <col min="5396" max="5396" width="1.42578125" style="136" customWidth="1"/>
    <col min="5397" max="5397" width="5.7109375" style="136" customWidth="1"/>
    <col min="5398" max="5398" width="3.28515625" style="136" customWidth="1"/>
    <col min="5399" max="5632" width="6.85546875" style="136" customWidth="1"/>
    <col min="5633" max="5633" width="3.42578125" style="136" customWidth="1"/>
    <col min="5634" max="5634" width="9.42578125" style="136" customWidth="1"/>
    <col min="5635" max="5635" width="11.140625" style="136" customWidth="1"/>
    <col min="5636" max="5636" width="1.140625" style="136" customWidth="1"/>
    <col min="5637" max="5637" width="5.7109375" style="136" customWidth="1"/>
    <col min="5638" max="5638" width="1.140625" style="136" customWidth="1"/>
    <col min="5639" max="5639" width="2.28515625" style="136" customWidth="1"/>
    <col min="5640" max="5640" width="11.42578125" style="136" customWidth="1"/>
    <col min="5641" max="5641" width="1.28515625" style="136" customWidth="1"/>
    <col min="5642" max="5642" width="1" style="136" customWidth="1"/>
    <col min="5643" max="5643" width="8" style="136" customWidth="1"/>
    <col min="5644" max="5644" width="5.5703125" style="136" customWidth="1"/>
    <col min="5645" max="5645" width="1.28515625" style="136" customWidth="1"/>
    <col min="5646" max="5646" width="3.42578125" style="136" customWidth="1"/>
    <col min="5647" max="5647" width="1.140625" style="136" customWidth="1"/>
    <col min="5648" max="5648" width="7.140625" style="136" customWidth="1"/>
    <col min="5649" max="5649" width="17.28515625" style="136" customWidth="1"/>
    <col min="5650" max="5650" width="2" style="136" customWidth="1"/>
    <col min="5651" max="5651" width="5.42578125" style="136" customWidth="1"/>
    <col min="5652" max="5652" width="1.42578125" style="136" customWidth="1"/>
    <col min="5653" max="5653" width="5.7109375" style="136" customWidth="1"/>
    <col min="5654" max="5654" width="3.28515625" style="136" customWidth="1"/>
    <col min="5655" max="5888" width="6.85546875" style="136" customWidth="1"/>
    <col min="5889" max="5889" width="3.42578125" style="136" customWidth="1"/>
    <col min="5890" max="5890" width="9.42578125" style="136" customWidth="1"/>
    <col min="5891" max="5891" width="11.140625" style="136" customWidth="1"/>
    <col min="5892" max="5892" width="1.140625" style="136" customWidth="1"/>
    <col min="5893" max="5893" width="5.7109375" style="136" customWidth="1"/>
    <col min="5894" max="5894" width="1.140625" style="136" customWidth="1"/>
    <col min="5895" max="5895" width="2.28515625" style="136" customWidth="1"/>
    <col min="5896" max="5896" width="11.42578125" style="136" customWidth="1"/>
    <col min="5897" max="5897" width="1.28515625" style="136" customWidth="1"/>
    <col min="5898" max="5898" width="1" style="136" customWidth="1"/>
    <col min="5899" max="5899" width="8" style="136" customWidth="1"/>
    <col min="5900" max="5900" width="5.5703125" style="136" customWidth="1"/>
    <col min="5901" max="5901" width="1.28515625" style="136" customWidth="1"/>
    <col min="5902" max="5902" width="3.42578125" style="136" customWidth="1"/>
    <col min="5903" max="5903" width="1.140625" style="136" customWidth="1"/>
    <col min="5904" max="5904" width="7.140625" style="136" customWidth="1"/>
    <col min="5905" max="5905" width="17.28515625" style="136" customWidth="1"/>
    <col min="5906" max="5906" width="2" style="136" customWidth="1"/>
    <col min="5907" max="5907" width="5.42578125" style="136" customWidth="1"/>
    <col min="5908" max="5908" width="1.42578125" style="136" customWidth="1"/>
    <col min="5909" max="5909" width="5.7109375" style="136" customWidth="1"/>
    <col min="5910" max="5910" width="3.28515625" style="136" customWidth="1"/>
    <col min="5911" max="6144" width="6.85546875" style="136" customWidth="1"/>
    <col min="6145" max="6145" width="3.42578125" style="136" customWidth="1"/>
    <col min="6146" max="6146" width="9.42578125" style="136" customWidth="1"/>
    <col min="6147" max="6147" width="11.140625" style="136" customWidth="1"/>
    <col min="6148" max="6148" width="1.140625" style="136" customWidth="1"/>
    <col min="6149" max="6149" width="5.7109375" style="136" customWidth="1"/>
    <col min="6150" max="6150" width="1.140625" style="136" customWidth="1"/>
    <col min="6151" max="6151" width="2.28515625" style="136" customWidth="1"/>
    <col min="6152" max="6152" width="11.42578125" style="136" customWidth="1"/>
    <col min="6153" max="6153" width="1.28515625" style="136" customWidth="1"/>
    <col min="6154" max="6154" width="1" style="136" customWidth="1"/>
    <col min="6155" max="6155" width="8" style="136" customWidth="1"/>
    <col min="6156" max="6156" width="5.5703125" style="136" customWidth="1"/>
    <col min="6157" max="6157" width="1.28515625" style="136" customWidth="1"/>
    <col min="6158" max="6158" width="3.42578125" style="136" customWidth="1"/>
    <col min="6159" max="6159" width="1.140625" style="136" customWidth="1"/>
    <col min="6160" max="6160" width="7.140625" style="136" customWidth="1"/>
    <col min="6161" max="6161" width="17.28515625" style="136" customWidth="1"/>
    <col min="6162" max="6162" width="2" style="136" customWidth="1"/>
    <col min="6163" max="6163" width="5.42578125" style="136" customWidth="1"/>
    <col min="6164" max="6164" width="1.42578125" style="136" customWidth="1"/>
    <col min="6165" max="6165" width="5.7109375" style="136" customWidth="1"/>
    <col min="6166" max="6166" width="3.28515625" style="136" customWidth="1"/>
    <col min="6167" max="6400" width="6.85546875" style="136" customWidth="1"/>
    <col min="6401" max="6401" width="3.42578125" style="136" customWidth="1"/>
    <col min="6402" max="6402" width="9.42578125" style="136" customWidth="1"/>
    <col min="6403" max="6403" width="11.140625" style="136" customWidth="1"/>
    <col min="6404" max="6404" width="1.140625" style="136" customWidth="1"/>
    <col min="6405" max="6405" width="5.7109375" style="136" customWidth="1"/>
    <col min="6406" max="6406" width="1.140625" style="136" customWidth="1"/>
    <col min="6407" max="6407" width="2.28515625" style="136" customWidth="1"/>
    <col min="6408" max="6408" width="11.42578125" style="136" customWidth="1"/>
    <col min="6409" max="6409" width="1.28515625" style="136" customWidth="1"/>
    <col min="6410" max="6410" width="1" style="136" customWidth="1"/>
    <col min="6411" max="6411" width="8" style="136" customWidth="1"/>
    <col min="6412" max="6412" width="5.5703125" style="136" customWidth="1"/>
    <col min="6413" max="6413" width="1.28515625" style="136" customWidth="1"/>
    <col min="6414" max="6414" width="3.42578125" style="136" customWidth="1"/>
    <col min="6415" max="6415" width="1.140625" style="136" customWidth="1"/>
    <col min="6416" max="6416" width="7.140625" style="136" customWidth="1"/>
    <col min="6417" max="6417" width="17.28515625" style="136" customWidth="1"/>
    <col min="6418" max="6418" width="2" style="136" customWidth="1"/>
    <col min="6419" max="6419" width="5.42578125" style="136" customWidth="1"/>
    <col min="6420" max="6420" width="1.42578125" style="136" customWidth="1"/>
    <col min="6421" max="6421" width="5.7109375" style="136" customWidth="1"/>
    <col min="6422" max="6422" width="3.28515625" style="136" customWidth="1"/>
    <col min="6423" max="6656" width="6.85546875" style="136" customWidth="1"/>
    <col min="6657" max="6657" width="3.42578125" style="136" customWidth="1"/>
    <col min="6658" max="6658" width="9.42578125" style="136" customWidth="1"/>
    <col min="6659" max="6659" width="11.140625" style="136" customWidth="1"/>
    <col min="6660" max="6660" width="1.140625" style="136" customWidth="1"/>
    <col min="6661" max="6661" width="5.7109375" style="136" customWidth="1"/>
    <col min="6662" max="6662" width="1.140625" style="136" customWidth="1"/>
    <col min="6663" max="6663" width="2.28515625" style="136" customWidth="1"/>
    <col min="6664" max="6664" width="11.42578125" style="136" customWidth="1"/>
    <col min="6665" max="6665" width="1.28515625" style="136" customWidth="1"/>
    <col min="6666" max="6666" width="1" style="136" customWidth="1"/>
    <col min="6667" max="6667" width="8" style="136" customWidth="1"/>
    <col min="6668" max="6668" width="5.5703125" style="136" customWidth="1"/>
    <col min="6669" max="6669" width="1.28515625" style="136" customWidth="1"/>
    <col min="6670" max="6670" width="3.42578125" style="136" customWidth="1"/>
    <col min="6671" max="6671" width="1.140625" style="136" customWidth="1"/>
    <col min="6672" max="6672" width="7.140625" style="136" customWidth="1"/>
    <col min="6673" max="6673" width="17.28515625" style="136" customWidth="1"/>
    <col min="6674" max="6674" width="2" style="136" customWidth="1"/>
    <col min="6675" max="6675" width="5.42578125" style="136" customWidth="1"/>
    <col min="6676" max="6676" width="1.42578125" style="136" customWidth="1"/>
    <col min="6677" max="6677" width="5.7109375" style="136" customWidth="1"/>
    <col min="6678" max="6678" width="3.28515625" style="136" customWidth="1"/>
    <col min="6679" max="6912" width="6.85546875" style="136" customWidth="1"/>
    <col min="6913" max="6913" width="3.42578125" style="136" customWidth="1"/>
    <col min="6914" max="6914" width="9.42578125" style="136" customWidth="1"/>
    <col min="6915" max="6915" width="11.140625" style="136" customWidth="1"/>
    <col min="6916" max="6916" width="1.140625" style="136" customWidth="1"/>
    <col min="6917" max="6917" width="5.7109375" style="136" customWidth="1"/>
    <col min="6918" max="6918" width="1.140625" style="136" customWidth="1"/>
    <col min="6919" max="6919" width="2.28515625" style="136" customWidth="1"/>
    <col min="6920" max="6920" width="11.42578125" style="136" customWidth="1"/>
    <col min="6921" max="6921" width="1.28515625" style="136" customWidth="1"/>
    <col min="6922" max="6922" width="1" style="136" customWidth="1"/>
    <col min="6923" max="6923" width="8" style="136" customWidth="1"/>
    <col min="6924" max="6924" width="5.5703125" style="136" customWidth="1"/>
    <col min="6925" max="6925" width="1.28515625" style="136" customWidth="1"/>
    <col min="6926" max="6926" width="3.42578125" style="136" customWidth="1"/>
    <col min="6927" max="6927" width="1.140625" style="136" customWidth="1"/>
    <col min="6928" max="6928" width="7.140625" style="136" customWidth="1"/>
    <col min="6929" max="6929" width="17.28515625" style="136" customWidth="1"/>
    <col min="6930" max="6930" width="2" style="136" customWidth="1"/>
    <col min="6931" max="6931" width="5.42578125" style="136" customWidth="1"/>
    <col min="6932" max="6932" width="1.42578125" style="136" customWidth="1"/>
    <col min="6933" max="6933" width="5.7109375" style="136" customWidth="1"/>
    <col min="6934" max="6934" width="3.28515625" style="136" customWidth="1"/>
    <col min="6935" max="7168" width="6.85546875" style="136" customWidth="1"/>
    <col min="7169" max="7169" width="3.42578125" style="136" customWidth="1"/>
    <col min="7170" max="7170" width="9.42578125" style="136" customWidth="1"/>
    <col min="7171" max="7171" width="11.140625" style="136" customWidth="1"/>
    <col min="7172" max="7172" width="1.140625" style="136" customWidth="1"/>
    <col min="7173" max="7173" width="5.7109375" style="136" customWidth="1"/>
    <col min="7174" max="7174" width="1.140625" style="136" customWidth="1"/>
    <col min="7175" max="7175" width="2.28515625" style="136" customWidth="1"/>
    <col min="7176" max="7176" width="11.42578125" style="136" customWidth="1"/>
    <col min="7177" max="7177" width="1.28515625" style="136" customWidth="1"/>
    <col min="7178" max="7178" width="1" style="136" customWidth="1"/>
    <col min="7179" max="7179" width="8" style="136" customWidth="1"/>
    <col min="7180" max="7180" width="5.5703125" style="136" customWidth="1"/>
    <col min="7181" max="7181" width="1.28515625" style="136" customWidth="1"/>
    <col min="7182" max="7182" width="3.42578125" style="136" customWidth="1"/>
    <col min="7183" max="7183" width="1.140625" style="136" customWidth="1"/>
    <col min="7184" max="7184" width="7.140625" style="136" customWidth="1"/>
    <col min="7185" max="7185" width="17.28515625" style="136" customWidth="1"/>
    <col min="7186" max="7186" width="2" style="136" customWidth="1"/>
    <col min="7187" max="7187" width="5.42578125" style="136" customWidth="1"/>
    <col min="7188" max="7188" width="1.42578125" style="136" customWidth="1"/>
    <col min="7189" max="7189" width="5.7109375" style="136" customWidth="1"/>
    <col min="7190" max="7190" width="3.28515625" style="136" customWidth="1"/>
    <col min="7191" max="7424" width="6.85546875" style="136" customWidth="1"/>
    <col min="7425" max="7425" width="3.42578125" style="136" customWidth="1"/>
    <col min="7426" max="7426" width="9.42578125" style="136" customWidth="1"/>
    <col min="7427" max="7427" width="11.140625" style="136" customWidth="1"/>
    <col min="7428" max="7428" width="1.140625" style="136" customWidth="1"/>
    <col min="7429" max="7429" width="5.7109375" style="136" customWidth="1"/>
    <col min="7430" max="7430" width="1.140625" style="136" customWidth="1"/>
    <col min="7431" max="7431" width="2.28515625" style="136" customWidth="1"/>
    <col min="7432" max="7432" width="11.42578125" style="136" customWidth="1"/>
    <col min="7433" max="7433" width="1.28515625" style="136" customWidth="1"/>
    <col min="7434" max="7434" width="1" style="136" customWidth="1"/>
    <col min="7435" max="7435" width="8" style="136" customWidth="1"/>
    <col min="7436" max="7436" width="5.5703125" style="136" customWidth="1"/>
    <col min="7437" max="7437" width="1.28515625" style="136" customWidth="1"/>
    <col min="7438" max="7438" width="3.42578125" style="136" customWidth="1"/>
    <col min="7439" max="7439" width="1.140625" style="136" customWidth="1"/>
    <col min="7440" max="7440" width="7.140625" style="136" customWidth="1"/>
    <col min="7441" max="7441" width="17.28515625" style="136" customWidth="1"/>
    <col min="7442" max="7442" width="2" style="136" customWidth="1"/>
    <col min="7443" max="7443" width="5.42578125" style="136" customWidth="1"/>
    <col min="7444" max="7444" width="1.42578125" style="136" customWidth="1"/>
    <col min="7445" max="7445" width="5.7109375" style="136" customWidth="1"/>
    <col min="7446" max="7446" width="3.28515625" style="136" customWidth="1"/>
    <col min="7447" max="7680" width="6.85546875" style="136" customWidth="1"/>
    <col min="7681" max="7681" width="3.42578125" style="136" customWidth="1"/>
    <col min="7682" max="7682" width="9.42578125" style="136" customWidth="1"/>
    <col min="7683" max="7683" width="11.140625" style="136" customWidth="1"/>
    <col min="7684" max="7684" width="1.140625" style="136" customWidth="1"/>
    <col min="7685" max="7685" width="5.7109375" style="136" customWidth="1"/>
    <col min="7686" max="7686" width="1.140625" style="136" customWidth="1"/>
    <col min="7687" max="7687" width="2.28515625" style="136" customWidth="1"/>
    <col min="7688" max="7688" width="11.42578125" style="136" customWidth="1"/>
    <col min="7689" max="7689" width="1.28515625" style="136" customWidth="1"/>
    <col min="7690" max="7690" width="1" style="136" customWidth="1"/>
    <col min="7691" max="7691" width="8" style="136" customWidth="1"/>
    <col min="7692" max="7692" width="5.5703125" style="136" customWidth="1"/>
    <col min="7693" max="7693" width="1.28515625" style="136" customWidth="1"/>
    <col min="7694" max="7694" width="3.42578125" style="136" customWidth="1"/>
    <col min="7695" max="7695" width="1.140625" style="136" customWidth="1"/>
    <col min="7696" max="7696" width="7.140625" style="136" customWidth="1"/>
    <col min="7697" max="7697" width="17.28515625" style="136" customWidth="1"/>
    <col min="7698" max="7698" width="2" style="136" customWidth="1"/>
    <col min="7699" max="7699" width="5.42578125" style="136" customWidth="1"/>
    <col min="7700" max="7700" width="1.42578125" style="136" customWidth="1"/>
    <col min="7701" max="7701" width="5.7109375" style="136" customWidth="1"/>
    <col min="7702" max="7702" width="3.28515625" style="136" customWidth="1"/>
    <col min="7703" max="7936" width="6.85546875" style="136" customWidth="1"/>
    <col min="7937" max="7937" width="3.42578125" style="136" customWidth="1"/>
    <col min="7938" max="7938" width="9.42578125" style="136" customWidth="1"/>
    <col min="7939" max="7939" width="11.140625" style="136" customWidth="1"/>
    <col min="7940" max="7940" width="1.140625" style="136" customWidth="1"/>
    <col min="7941" max="7941" width="5.7109375" style="136" customWidth="1"/>
    <col min="7942" max="7942" width="1.140625" style="136" customWidth="1"/>
    <col min="7943" max="7943" width="2.28515625" style="136" customWidth="1"/>
    <col min="7944" max="7944" width="11.42578125" style="136" customWidth="1"/>
    <col min="7945" max="7945" width="1.28515625" style="136" customWidth="1"/>
    <col min="7946" max="7946" width="1" style="136" customWidth="1"/>
    <col min="7947" max="7947" width="8" style="136" customWidth="1"/>
    <col min="7948" max="7948" width="5.5703125" style="136" customWidth="1"/>
    <col min="7949" max="7949" width="1.28515625" style="136" customWidth="1"/>
    <col min="7950" max="7950" width="3.42578125" style="136" customWidth="1"/>
    <col min="7951" max="7951" width="1.140625" style="136" customWidth="1"/>
    <col min="7952" max="7952" width="7.140625" style="136" customWidth="1"/>
    <col min="7953" max="7953" width="17.28515625" style="136" customWidth="1"/>
    <col min="7954" max="7954" width="2" style="136" customWidth="1"/>
    <col min="7955" max="7955" width="5.42578125" style="136" customWidth="1"/>
    <col min="7956" max="7956" width="1.42578125" style="136" customWidth="1"/>
    <col min="7957" max="7957" width="5.7109375" style="136" customWidth="1"/>
    <col min="7958" max="7958" width="3.28515625" style="136" customWidth="1"/>
    <col min="7959" max="8192" width="6.85546875" style="136" customWidth="1"/>
    <col min="8193" max="8193" width="3.42578125" style="136" customWidth="1"/>
    <col min="8194" max="8194" width="9.42578125" style="136" customWidth="1"/>
    <col min="8195" max="8195" width="11.140625" style="136" customWidth="1"/>
    <col min="8196" max="8196" width="1.140625" style="136" customWidth="1"/>
    <col min="8197" max="8197" width="5.7109375" style="136" customWidth="1"/>
    <col min="8198" max="8198" width="1.140625" style="136" customWidth="1"/>
    <col min="8199" max="8199" width="2.28515625" style="136" customWidth="1"/>
    <col min="8200" max="8200" width="11.42578125" style="136" customWidth="1"/>
    <col min="8201" max="8201" width="1.28515625" style="136" customWidth="1"/>
    <col min="8202" max="8202" width="1" style="136" customWidth="1"/>
    <col min="8203" max="8203" width="8" style="136" customWidth="1"/>
    <col min="8204" max="8204" width="5.5703125" style="136" customWidth="1"/>
    <col min="8205" max="8205" width="1.28515625" style="136" customWidth="1"/>
    <col min="8206" max="8206" width="3.42578125" style="136" customWidth="1"/>
    <col min="8207" max="8207" width="1.140625" style="136" customWidth="1"/>
    <col min="8208" max="8208" width="7.140625" style="136" customWidth="1"/>
    <col min="8209" max="8209" width="17.28515625" style="136" customWidth="1"/>
    <col min="8210" max="8210" width="2" style="136" customWidth="1"/>
    <col min="8211" max="8211" width="5.42578125" style="136" customWidth="1"/>
    <col min="8212" max="8212" width="1.42578125" style="136" customWidth="1"/>
    <col min="8213" max="8213" width="5.7109375" style="136" customWidth="1"/>
    <col min="8214" max="8214" width="3.28515625" style="136" customWidth="1"/>
    <col min="8215" max="8448" width="6.85546875" style="136" customWidth="1"/>
    <col min="8449" max="8449" width="3.42578125" style="136" customWidth="1"/>
    <col min="8450" max="8450" width="9.42578125" style="136" customWidth="1"/>
    <col min="8451" max="8451" width="11.140625" style="136" customWidth="1"/>
    <col min="8452" max="8452" width="1.140625" style="136" customWidth="1"/>
    <col min="8453" max="8453" width="5.7109375" style="136" customWidth="1"/>
    <col min="8454" max="8454" width="1.140625" style="136" customWidth="1"/>
    <col min="8455" max="8455" width="2.28515625" style="136" customWidth="1"/>
    <col min="8456" max="8456" width="11.42578125" style="136" customWidth="1"/>
    <col min="8457" max="8457" width="1.28515625" style="136" customWidth="1"/>
    <col min="8458" max="8458" width="1" style="136" customWidth="1"/>
    <col min="8459" max="8459" width="8" style="136" customWidth="1"/>
    <col min="8460" max="8460" width="5.5703125" style="136" customWidth="1"/>
    <col min="8461" max="8461" width="1.28515625" style="136" customWidth="1"/>
    <col min="8462" max="8462" width="3.42578125" style="136" customWidth="1"/>
    <col min="8463" max="8463" width="1.140625" style="136" customWidth="1"/>
    <col min="8464" max="8464" width="7.140625" style="136" customWidth="1"/>
    <col min="8465" max="8465" width="17.28515625" style="136" customWidth="1"/>
    <col min="8466" max="8466" width="2" style="136" customWidth="1"/>
    <col min="8467" max="8467" width="5.42578125" style="136" customWidth="1"/>
    <col min="8468" max="8468" width="1.42578125" style="136" customWidth="1"/>
    <col min="8469" max="8469" width="5.7109375" style="136" customWidth="1"/>
    <col min="8470" max="8470" width="3.28515625" style="136" customWidth="1"/>
    <col min="8471" max="8704" width="6.85546875" style="136" customWidth="1"/>
    <col min="8705" max="8705" width="3.42578125" style="136" customWidth="1"/>
    <col min="8706" max="8706" width="9.42578125" style="136" customWidth="1"/>
    <col min="8707" max="8707" width="11.140625" style="136" customWidth="1"/>
    <col min="8708" max="8708" width="1.140625" style="136" customWidth="1"/>
    <col min="8709" max="8709" width="5.7109375" style="136" customWidth="1"/>
    <col min="8710" max="8710" width="1.140625" style="136" customWidth="1"/>
    <col min="8711" max="8711" width="2.28515625" style="136" customWidth="1"/>
    <col min="8712" max="8712" width="11.42578125" style="136" customWidth="1"/>
    <col min="8713" max="8713" width="1.28515625" style="136" customWidth="1"/>
    <col min="8714" max="8714" width="1" style="136" customWidth="1"/>
    <col min="8715" max="8715" width="8" style="136" customWidth="1"/>
    <col min="8716" max="8716" width="5.5703125" style="136" customWidth="1"/>
    <col min="8717" max="8717" width="1.28515625" style="136" customWidth="1"/>
    <col min="8718" max="8718" width="3.42578125" style="136" customWidth="1"/>
    <col min="8719" max="8719" width="1.140625" style="136" customWidth="1"/>
    <col min="8720" max="8720" width="7.140625" style="136" customWidth="1"/>
    <col min="8721" max="8721" width="17.28515625" style="136" customWidth="1"/>
    <col min="8722" max="8722" width="2" style="136" customWidth="1"/>
    <col min="8723" max="8723" width="5.42578125" style="136" customWidth="1"/>
    <col min="8724" max="8724" width="1.42578125" style="136" customWidth="1"/>
    <col min="8725" max="8725" width="5.7109375" style="136" customWidth="1"/>
    <col min="8726" max="8726" width="3.28515625" style="136" customWidth="1"/>
    <col min="8727" max="8960" width="6.85546875" style="136" customWidth="1"/>
    <col min="8961" max="8961" width="3.42578125" style="136" customWidth="1"/>
    <col min="8962" max="8962" width="9.42578125" style="136" customWidth="1"/>
    <col min="8963" max="8963" width="11.140625" style="136" customWidth="1"/>
    <col min="8964" max="8964" width="1.140625" style="136" customWidth="1"/>
    <col min="8965" max="8965" width="5.7109375" style="136" customWidth="1"/>
    <col min="8966" max="8966" width="1.140625" style="136" customWidth="1"/>
    <col min="8967" max="8967" width="2.28515625" style="136" customWidth="1"/>
    <col min="8968" max="8968" width="11.42578125" style="136" customWidth="1"/>
    <col min="8969" max="8969" width="1.28515625" style="136" customWidth="1"/>
    <col min="8970" max="8970" width="1" style="136" customWidth="1"/>
    <col min="8971" max="8971" width="8" style="136" customWidth="1"/>
    <col min="8972" max="8972" width="5.5703125" style="136" customWidth="1"/>
    <col min="8973" max="8973" width="1.28515625" style="136" customWidth="1"/>
    <col min="8974" max="8974" width="3.42578125" style="136" customWidth="1"/>
    <col min="8975" max="8975" width="1.140625" style="136" customWidth="1"/>
    <col min="8976" max="8976" width="7.140625" style="136" customWidth="1"/>
    <col min="8977" max="8977" width="17.28515625" style="136" customWidth="1"/>
    <col min="8978" max="8978" width="2" style="136" customWidth="1"/>
    <col min="8979" max="8979" width="5.42578125" style="136" customWidth="1"/>
    <col min="8980" max="8980" width="1.42578125" style="136" customWidth="1"/>
    <col min="8981" max="8981" width="5.7109375" style="136" customWidth="1"/>
    <col min="8982" max="8982" width="3.28515625" style="136" customWidth="1"/>
    <col min="8983" max="9216" width="6.85546875" style="136" customWidth="1"/>
    <col min="9217" max="9217" width="3.42578125" style="136" customWidth="1"/>
    <col min="9218" max="9218" width="9.42578125" style="136" customWidth="1"/>
    <col min="9219" max="9219" width="11.140625" style="136" customWidth="1"/>
    <col min="9220" max="9220" width="1.140625" style="136" customWidth="1"/>
    <col min="9221" max="9221" width="5.7109375" style="136" customWidth="1"/>
    <col min="9222" max="9222" width="1.140625" style="136" customWidth="1"/>
    <col min="9223" max="9223" width="2.28515625" style="136" customWidth="1"/>
    <col min="9224" max="9224" width="11.42578125" style="136" customWidth="1"/>
    <col min="9225" max="9225" width="1.28515625" style="136" customWidth="1"/>
    <col min="9226" max="9226" width="1" style="136" customWidth="1"/>
    <col min="9227" max="9227" width="8" style="136" customWidth="1"/>
    <col min="9228" max="9228" width="5.5703125" style="136" customWidth="1"/>
    <col min="9229" max="9229" width="1.28515625" style="136" customWidth="1"/>
    <col min="9230" max="9230" width="3.42578125" style="136" customWidth="1"/>
    <col min="9231" max="9231" width="1.140625" style="136" customWidth="1"/>
    <col min="9232" max="9232" width="7.140625" style="136" customWidth="1"/>
    <col min="9233" max="9233" width="17.28515625" style="136" customWidth="1"/>
    <col min="9234" max="9234" width="2" style="136" customWidth="1"/>
    <col min="9235" max="9235" width="5.42578125" style="136" customWidth="1"/>
    <col min="9236" max="9236" width="1.42578125" style="136" customWidth="1"/>
    <col min="9237" max="9237" width="5.7109375" style="136" customWidth="1"/>
    <col min="9238" max="9238" width="3.28515625" style="136" customWidth="1"/>
    <col min="9239" max="9472" width="6.85546875" style="136" customWidth="1"/>
    <col min="9473" max="9473" width="3.42578125" style="136" customWidth="1"/>
    <col min="9474" max="9474" width="9.42578125" style="136" customWidth="1"/>
    <col min="9475" max="9475" width="11.140625" style="136" customWidth="1"/>
    <col min="9476" max="9476" width="1.140625" style="136" customWidth="1"/>
    <col min="9477" max="9477" width="5.7109375" style="136" customWidth="1"/>
    <col min="9478" max="9478" width="1.140625" style="136" customWidth="1"/>
    <col min="9479" max="9479" width="2.28515625" style="136" customWidth="1"/>
    <col min="9480" max="9480" width="11.42578125" style="136" customWidth="1"/>
    <col min="9481" max="9481" width="1.28515625" style="136" customWidth="1"/>
    <col min="9482" max="9482" width="1" style="136" customWidth="1"/>
    <col min="9483" max="9483" width="8" style="136" customWidth="1"/>
    <col min="9484" max="9484" width="5.5703125" style="136" customWidth="1"/>
    <col min="9485" max="9485" width="1.28515625" style="136" customWidth="1"/>
    <col min="9486" max="9486" width="3.42578125" style="136" customWidth="1"/>
    <col min="9487" max="9487" width="1.140625" style="136" customWidth="1"/>
    <col min="9488" max="9488" width="7.140625" style="136" customWidth="1"/>
    <col min="9489" max="9489" width="17.28515625" style="136" customWidth="1"/>
    <col min="9490" max="9490" width="2" style="136" customWidth="1"/>
    <col min="9491" max="9491" width="5.42578125" style="136" customWidth="1"/>
    <col min="9492" max="9492" width="1.42578125" style="136" customWidth="1"/>
    <col min="9493" max="9493" width="5.7109375" style="136" customWidth="1"/>
    <col min="9494" max="9494" width="3.28515625" style="136" customWidth="1"/>
    <col min="9495" max="9728" width="6.85546875" style="136" customWidth="1"/>
    <col min="9729" max="9729" width="3.42578125" style="136" customWidth="1"/>
    <col min="9730" max="9730" width="9.42578125" style="136" customWidth="1"/>
    <col min="9731" max="9731" width="11.140625" style="136" customWidth="1"/>
    <col min="9732" max="9732" width="1.140625" style="136" customWidth="1"/>
    <col min="9733" max="9733" width="5.7109375" style="136" customWidth="1"/>
    <col min="9734" max="9734" width="1.140625" style="136" customWidth="1"/>
    <col min="9735" max="9735" width="2.28515625" style="136" customWidth="1"/>
    <col min="9736" max="9736" width="11.42578125" style="136" customWidth="1"/>
    <col min="9737" max="9737" width="1.28515625" style="136" customWidth="1"/>
    <col min="9738" max="9738" width="1" style="136" customWidth="1"/>
    <col min="9739" max="9739" width="8" style="136" customWidth="1"/>
    <col min="9740" max="9740" width="5.5703125" style="136" customWidth="1"/>
    <col min="9741" max="9741" width="1.28515625" style="136" customWidth="1"/>
    <col min="9742" max="9742" width="3.42578125" style="136" customWidth="1"/>
    <col min="9743" max="9743" width="1.140625" style="136" customWidth="1"/>
    <col min="9744" max="9744" width="7.140625" style="136" customWidth="1"/>
    <col min="9745" max="9745" width="17.28515625" style="136" customWidth="1"/>
    <col min="9746" max="9746" width="2" style="136" customWidth="1"/>
    <col min="9747" max="9747" width="5.42578125" style="136" customWidth="1"/>
    <col min="9748" max="9748" width="1.42578125" style="136" customWidth="1"/>
    <col min="9749" max="9749" width="5.7109375" style="136" customWidth="1"/>
    <col min="9750" max="9750" width="3.28515625" style="136" customWidth="1"/>
    <col min="9751" max="9984" width="6.85546875" style="136" customWidth="1"/>
    <col min="9985" max="9985" width="3.42578125" style="136" customWidth="1"/>
    <col min="9986" max="9986" width="9.42578125" style="136" customWidth="1"/>
    <col min="9987" max="9987" width="11.140625" style="136" customWidth="1"/>
    <col min="9988" max="9988" width="1.140625" style="136" customWidth="1"/>
    <col min="9989" max="9989" width="5.7109375" style="136" customWidth="1"/>
    <col min="9990" max="9990" width="1.140625" style="136" customWidth="1"/>
    <col min="9991" max="9991" width="2.28515625" style="136" customWidth="1"/>
    <col min="9992" max="9992" width="11.42578125" style="136" customWidth="1"/>
    <col min="9993" max="9993" width="1.28515625" style="136" customWidth="1"/>
    <col min="9994" max="9994" width="1" style="136" customWidth="1"/>
    <col min="9995" max="9995" width="8" style="136" customWidth="1"/>
    <col min="9996" max="9996" width="5.5703125" style="136" customWidth="1"/>
    <col min="9997" max="9997" width="1.28515625" style="136" customWidth="1"/>
    <col min="9998" max="9998" width="3.42578125" style="136" customWidth="1"/>
    <col min="9999" max="9999" width="1.140625" style="136" customWidth="1"/>
    <col min="10000" max="10000" width="7.140625" style="136" customWidth="1"/>
    <col min="10001" max="10001" width="17.28515625" style="136" customWidth="1"/>
    <col min="10002" max="10002" width="2" style="136" customWidth="1"/>
    <col min="10003" max="10003" width="5.42578125" style="136" customWidth="1"/>
    <col min="10004" max="10004" width="1.42578125" style="136" customWidth="1"/>
    <col min="10005" max="10005" width="5.7109375" style="136" customWidth="1"/>
    <col min="10006" max="10006" width="3.28515625" style="136" customWidth="1"/>
    <col min="10007" max="10240" width="6.85546875" style="136" customWidth="1"/>
    <col min="10241" max="10241" width="3.42578125" style="136" customWidth="1"/>
    <col min="10242" max="10242" width="9.42578125" style="136" customWidth="1"/>
    <col min="10243" max="10243" width="11.140625" style="136" customWidth="1"/>
    <col min="10244" max="10244" width="1.140625" style="136" customWidth="1"/>
    <col min="10245" max="10245" width="5.7109375" style="136" customWidth="1"/>
    <col min="10246" max="10246" width="1.140625" style="136" customWidth="1"/>
    <col min="10247" max="10247" width="2.28515625" style="136" customWidth="1"/>
    <col min="10248" max="10248" width="11.42578125" style="136" customWidth="1"/>
    <col min="10249" max="10249" width="1.28515625" style="136" customWidth="1"/>
    <col min="10250" max="10250" width="1" style="136" customWidth="1"/>
    <col min="10251" max="10251" width="8" style="136" customWidth="1"/>
    <col min="10252" max="10252" width="5.5703125" style="136" customWidth="1"/>
    <col min="10253" max="10253" width="1.28515625" style="136" customWidth="1"/>
    <col min="10254" max="10254" width="3.42578125" style="136" customWidth="1"/>
    <col min="10255" max="10255" width="1.140625" style="136" customWidth="1"/>
    <col min="10256" max="10256" width="7.140625" style="136" customWidth="1"/>
    <col min="10257" max="10257" width="17.28515625" style="136" customWidth="1"/>
    <col min="10258" max="10258" width="2" style="136" customWidth="1"/>
    <col min="10259" max="10259" width="5.42578125" style="136" customWidth="1"/>
    <col min="10260" max="10260" width="1.42578125" style="136" customWidth="1"/>
    <col min="10261" max="10261" width="5.7109375" style="136" customWidth="1"/>
    <col min="10262" max="10262" width="3.28515625" style="136" customWidth="1"/>
    <col min="10263" max="10496" width="6.85546875" style="136" customWidth="1"/>
    <col min="10497" max="10497" width="3.42578125" style="136" customWidth="1"/>
    <col min="10498" max="10498" width="9.42578125" style="136" customWidth="1"/>
    <col min="10499" max="10499" width="11.140625" style="136" customWidth="1"/>
    <col min="10500" max="10500" width="1.140625" style="136" customWidth="1"/>
    <col min="10501" max="10501" width="5.7109375" style="136" customWidth="1"/>
    <col min="10502" max="10502" width="1.140625" style="136" customWidth="1"/>
    <col min="10503" max="10503" width="2.28515625" style="136" customWidth="1"/>
    <col min="10504" max="10504" width="11.42578125" style="136" customWidth="1"/>
    <col min="10505" max="10505" width="1.28515625" style="136" customWidth="1"/>
    <col min="10506" max="10506" width="1" style="136" customWidth="1"/>
    <col min="10507" max="10507" width="8" style="136" customWidth="1"/>
    <col min="10508" max="10508" width="5.5703125" style="136" customWidth="1"/>
    <col min="10509" max="10509" width="1.28515625" style="136" customWidth="1"/>
    <col min="10510" max="10510" width="3.42578125" style="136" customWidth="1"/>
    <col min="10511" max="10511" width="1.140625" style="136" customWidth="1"/>
    <col min="10512" max="10512" width="7.140625" style="136" customWidth="1"/>
    <col min="10513" max="10513" width="17.28515625" style="136" customWidth="1"/>
    <col min="10514" max="10514" width="2" style="136" customWidth="1"/>
    <col min="10515" max="10515" width="5.42578125" style="136" customWidth="1"/>
    <col min="10516" max="10516" width="1.42578125" style="136" customWidth="1"/>
    <col min="10517" max="10517" width="5.7109375" style="136" customWidth="1"/>
    <col min="10518" max="10518" width="3.28515625" style="136" customWidth="1"/>
    <col min="10519" max="10752" width="6.85546875" style="136" customWidth="1"/>
    <col min="10753" max="10753" width="3.42578125" style="136" customWidth="1"/>
    <col min="10754" max="10754" width="9.42578125" style="136" customWidth="1"/>
    <col min="10755" max="10755" width="11.140625" style="136" customWidth="1"/>
    <col min="10756" max="10756" width="1.140625" style="136" customWidth="1"/>
    <col min="10757" max="10757" width="5.7109375" style="136" customWidth="1"/>
    <col min="10758" max="10758" width="1.140625" style="136" customWidth="1"/>
    <col min="10759" max="10759" width="2.28515625" style="136" customWidth="1"/>
    <col min="10760" max="10760" width="11.42578125" style="136" customWidth="1"/>
    <col min="10761" max="10761" width="1.28515625" style="136" customWidth="1"/>
    <col min="10762" max="10762" width="1" style="136" customWidth="1"/>
    <col min="10763" max="10763" width="8" style="136" customWidth="1"/>
    <col min="10764" max="10764" width="5.5703125" style="136" customWidth="1"/>
    <col min="10765" max="10765" width="1.28515625" style="136" customWidth="1"/>
    <col min="10766" max="10766" width="3.42578125" style="136" customWidth="1"/>
    <col min="10767" max="10767" width="1.140625" style="136" customWidth="1"/>
    <col min="10768" max="10768" width="7.140625" style="136" customWidth="1"/>
    <col min="10769" max="10769" width="17.28515625" style="136" customWidth="1"/>
    <col min="10770" max="10770" width="2" style="136" customWidth="1"/>
    <col min="10771" max="10771" width="5.42578125" style="136" customWidth="1"/>
    <col min="10772" max="10772" width="1.42578125" style="136" customWidth="1"/>
    <col min="10773" max="10773" width="5.7109375" style="136" customWidth="1"/>
    <col min="10774" max="10774" width="3.28515625" style="136" customWidth="1"/>
    <col min="10775" max="11008" width="6.85546875" style="136" customWidth="1"/>
    <col min="11009" max="11009" width="3.42578125" style="136" customWidth="1"/>
    <col min="11010" max="11010" width="9.42578125" style="136" customWidth="1"/>
    <col min="11011" max="11011" width="11.140625" style="136" customWidth="1"/>
    <col min="11012" max="11012" width="1.140625" style="136" customWidth="1"/>
    <col min="11013" max="11013" width="5.7109375" style="136" customWidth="1"/>
    <col min="11014" max="11014" width="1.140625" style="136" customWidth="1"/>
    <col min="11015" max="11015" width="2.28515625" style="136" customWidth="1"/>
    <col min="11016" max="11016" width="11.42578125" style="136" customWidth="1"/>
    <col min="11017" max="11017" width="1.28515625" style="136" customWidth="1"/>
    <col min="11018" max="11018" width="1" style="136" customWidth="1"/>
    <col min="11019" max="11019" width="8" style="136" customWidth="1"/>
    <col min="11020" max="11020" width="5.5703125" style="136" customWidth="1"/>
    <col min="11021" max="11021" width="1.28515625" style="136" customWidth="1"/>
    <col min="11022" max="11022" width="3.42578125" style="136" customWidth="1"/>
    <col min="11023" max="11023" width="1.140625" style="136" customWidth="1"/>
    <col min="11024" max="11024" width="7.140625" style="136" customWidth="1"/>
    <col min="11025" max="11025" width="17.28515625" style="136" customWidth="1"/>
    <col min="11026" max="11026" width="2" style="136" customWidth="1"/>
    <col min="11027" max="11027" width="5.42578125" style="136" customWidth="1"/>
    <col min="11028" max="11028" width="1.42578125" style="136" customWidth="1"/>
    <col min="11029" max="11029" width="5.7109375" style="136" customWidth="1"/>
    <col min="11030" max="11030" width="3.28515625" style="136" customWidth="1"/>
    <col min="11031" max="11264" width="6.85546875" style="136" customWidth="1"/>
    <col min="11265" max="11265" width="3.42578125" style="136" customWidth="1"/>
    <col min="11266" max="11266" width="9.42578125" style="136" customWidth="1"/>
    <col min="11267" max="11267" width="11.140625" style="136" customWidth="1"/>
    <col min="11268" max="11268" width="1.140625" style="136" customWidth="1"/>
    <col min="11269" max="11269" width="5.7109375" style="136" customWidth="1"/>
    <col min="11270" max="11270" width="1.140625" style="136" customWidth="1"/>
    <col min="11271" max="11271" width="2.28515625" style="136" customWidth="1"/>
    <col min="11272" max="11272" width="11.42578125" style="136" customWidth="1"/>
    <col min="11273" max="11273" width="1.28515625" style="136" customWidth="1"/>
    <col min="11274" max="11274" width="1" style="136" customWidth="1"/>
    <col min="11275" max="11275" width="8" style="136" customWidth="1"/>
    <col min="11276" max="11276" width="5.5703125" style="136" customWidth="1"/>
    <col min="11277" max="11277" width="1.28515625" style="136" customWidth="1"/>
    <col min="11278" max="11278" width="3.42578125" style="136" customWidth="1"/>
    <col min="11279" max="11279" width="1.140625" style="136" customWidth="1"/>
    <col min="11280" max="11280" width="7.140625" style="136" customWidth="1"/>
    <col min="11281" max="11281" width="17.28515625" style="136" customWidth="1"/>
    <col min="11282" max="11282" width="2" style="136" customWidth="1"/>
    <col min="11283" max="11283" width="5.42578125" style="136" customWidth="1"/>
    <col min="11284" max="11284" width="1.42578125" style="136" customWidth="1"/>
    <col min="11285" max="11285" width="5.7109375" style="136" customWidth="1"/>
    <col min="11286" max="11286" width="3.28515625" style="136" customWidth="1"/>
    <col min="11287" max="11520" width="6.85546875" style="136" customWidth="1"/>
    <col min="11521" max="11521" width="3.42578125" style="136" customWidth="1"/>
    <col min="11522" max="11522" width="9.42578125" style="136" customWidth="1"/>
    <col min="11523" max="11523" width="11.140625" style="136" customWidth="1"/>
    <col min="11524" max="11524" width="1.140625" style="136" customWidth="1"/>
    <col min="11525" max="11525" width="5.7109375" style="136" customWidth="1"/>
    <col min="11526" max="11526" width="1.140625" style="136" customWidth="1"/>
    <col min="11527" max="11527" width="2.28515625" style="136" customWidth="1"/>
    <col min="11528" max="11528" width="11.42578125" style="136" customWidth="1"/>
    <col min="11529" max="11529" width="1.28515625" style="136" customWidth="1"/>
    <col min="11530" max="11530" width="1" style="136" customWidth="1"/>
    <col min="11531" max="11531" width="8" style="136" customWidth="1"/>
    <col min="11532" max="11532" width="5.5703125" style="136" customWidth="1"/>
    <col min="11533" max="11533" width="1.28515625" style="136" customWidth="1"/>
    <col min="11534" max="11534" width="3.42578125" style="136" customWidth="1"/>
    <col min="11535" max="11535" width="1.140625" style="136" customWidth="1"/>
    <col min="11536" max="11536" width="7.140625" style="136" customWidth="1"/>
    <col min="11537" max="11537" width="17.28515625" style="136" customWidth="1"/>
    <col min="11538" max="11538" width="2" style="136" customWidth="1"/>
    <col min="11539" max="11539" width="5.42578125" style="136" customWidth="1"/>
    <col min="11540" max="11540" width="1.42578125" style="136" customWidth="1"/>
    <col min="11541" max="11541" width="5.7109375" style="136" customWidth="1"/>
    <col min="11542" max="11542" width="3.28515625" style="136" customWidth="1"/>
    <col min="11543" max="11776" width="6.85546875" style="136" customWidth="1"/>
    <col min="11777" max="11777" width="3.42578125" style="136" customWidth="1"/>
    <col min="11778" max="11778" width="9.42578125" style="136" customWidth="1"/>
    <col min="11779" max="11779" width="11.140625" style="136" customWidth="1"/>
    <col min="11780" max="11780" width="1.140625" style="136" customWidth="1"/>
    <col min="11781" max="11781" width="5.7109375" style="136" customWidth="1"/>
    <col min="11782" max="11782" width="1.140625" style="136" customWidth="1"/>
    <col min="11783" max="11783" width="2.28515625" style="136" customWidth="1"/>
    <col min="11784" max="11784" width="11.42578125" style="136" customWidth="1"/>
    <col min="11785" max="11785" width="1.28515625" style="136" customWidth="1"/>
    <col min="11786" max="11786" width="1" style="136" customWidth="1"/>
    <col min="11787" max="11787" width="8" style="136" customWidth="1"/>
    <col min="11788" max="11788" width="5.5703125" style="136" customWidth="1"/>
    <col min="11789" max="11789" width="1.28515625" style="136" customWidth="1"/>
    <col min="11790" max="11790" width="3.42578125" style="136" customWidth="1"/>
    <col min="11791" max="11791" width="1.140625" style="136" customWidth="1"/>
    <col min="11792" max="11792" width="7.140625" style="136" customWidth="1"/>
    <col min="11793" max="11793" width="17.28515625" style="136" customWidth="1"/>
    <col min="11794" max="11794" width="2" style="136" customWidth="1"/>
    <col min="11795" max="11795" width="5.42578125" style="136" customWidth="1"/>
    <col min="11796" max="11796" width="1.42578125" style="136" customWidth="1"/>
    <col min="11797" max="11797" width="5.7109375" style="136" customWidth="1"/>
    <col min="11798" max="11798" width="3.28515625" style="136" customWidth="1"/>
    <col min="11799" max="12032" width="6.85546875" style="136" customWidth="1"/>
    <col min="12033" max="12033" width="3.42578125" style="136" customWidth="1"/>
    <col min="12034" max="12034" width="9.42578125" style="136" customWidth="1"/>
    <col min="12035" max="12035" width="11.140625" style="136" customWidth="1"/>
    <col min="12036" max="12036" width="1.140625" style="136" customWidth="1"/>
    <col min="12037" max="12037" width="5.7109375" style="136" customWidth="1"/>
    <col min="12038" max="12038" width="1.140625" style="136" customWidth="1"/>
    <col min="12039" max="12039" width="2.28515625" style="136" customWidth="1"/>
    <col min="12040" max="12040" width="11.42578125" style="136" customWidth="1"/>
    <col min="12041" max="12041" width="1.28515625" style="136" customWidth="1"/>
    <col min="12042" max="12042" width="1" style="136" customWidth="1"/>
    <col min="12043" max="12043" width="8" style="136" customWidth="1"/>
    <col min="12044" max="12044" width="5.5703125" style="136" customWidth="1"/>
    <col min="12045" max="12045" width="1.28515625" style="136" customWidth="1"/>
    <col min="12046" max="12046" width="3.42578125" style="136" customWidth="1"/>
    <col min="12047" max="12047" width="1.140625" style="136" customWidth="1"/>
    <col min="12048" max="12048" width="7.140625" style="136" customWidth="1"/>
    <col min="12049" max="12049" width="17.28515625" style="136" customWidth="1"/>
    <col min="12050" max="12050" width="2" style="136" customWidth="1"/>
    <col min="12051" max="12051" width="5.42578125" style="136" customWidth="1"/>
    <col min="12052" max="12052" width="1.42578125" style="136" customWidth="1"/>
    <col min="12053" max="12053" width="5.7109375" style="136" customWidth="1"/>
    <col min="12054" max="12054" width="3.28515625" style="136" customWidth="1"/>
    <col min="12055" max="12288" width="6.85546875" style="136" customWidth="1"/>
    <col min="12289" max="12289" width="3.42578125" style="136" customWidth="1"/>
    <col min="12290" max="12290" width="9.42578125" style="136" customWidth="1"/>
    <col min="12291" max="12291" width="11.140625" style="136" customWidth="1"/>
    <col min="12292" max="12292" width="1.140625" style="136" customWidth="1"/>
    <col min="12293" max="12293" width="5.7109375" style="136" customWidth="1"/>
    <col min="12294" max="12294" width="1.140625" style="136" customWidth="1"/>
    <col min="12295" max="12295" width="2.28515625" style="136" customWidth="1"/>
    <col min="12296" max="12296" width="11.42578125" style="136" customWidth="1"/>
    <col min="12297" max="12297" width="1.28515625" style="136" customWidth="1"/>
    <col min="12298" max="12298" width="1" style="136" customWidth="1"/>
    <col min="12299" max="12299" width="8" style="136" customWidth="1"/>
    <col min="12300" max="12300" width="5.5703125" style="136" customWidth="1"/>
    <col min="12301" max="12301" width="1.28515625" style="136" customWidth="1"/>
    <col min="12302" max="12302" width="3.42578125" style="136" customWidth="1"/>
    <col min="12303" max="12303" width="1.140625" style="136" customWidth="1"/>
    <col min="12304" max="12304" width="7.140625" style="136" customWidth="1"/>
    <col min="12305" max="12305" width="17.28515625" style="136" customWidth="1"/>
    <col min="12306" max="12306" width="2" style="136" customWidth="1"/>
    <col min="12307" max="12307" width="5.42578125" style="136" customWidth="1"/>
    <col min="12308" max="12308" width="1.42578125" style="136" customWidth="1"/>
    <col min="12309" max="12309" width="5.7109375" style="136" customWidth="1"/>
    <col min="12310" max="12310" width="3.28515625" style="136" customWidth="1"/>
    <col min="12311" max="12544" width="6.85546875" style="136" customWidth="1"/>
    <col min="12545" max="12545" width="3.42578125" style="136" customWidth="1"/>
    <col min="12546" max="12546" width="9.42578125" style="136" customWidth="1"/>
    <col min="12547" max="12547" width="11.140625" style="136" customWidth="1"/>
    <col min="12548" max="12548" width="1.140625" style="136" customWidth="1"/>
    <col min="12549" max="12549" width="5.7109375" style="136" customWidth="1"/>
    <col min="12550" max="12550" width="1.140625" style="136" customWidth="1"/>
    <col min="12551" max="12551" width="2.28515625" style="136" customWidth="1"/>
    <col min="12552" max="12552" width="11.42578125" style="136" customWidth="1"/>
    <col min="12553" max="12553" width="1.28515625" style="136" customWidth="1"/>
    <col min="12554" max="12554" width="1" style="136" customWidth="1"/>
    <col min="12555" max="12555" width="8" style="136" customWidth="1"/>
    <col min="12556" max="12556" width="5.5703125" style="136" customWidth="1"/>
    <col min="12557" max="12557" width="1.28515625" style="136" customWidth="1"/>
    <col min="12558" max="12558" width="3.42578125" style="136" customWidth="1"/>
    <col min="12559" max="12559" width="1.140625" style="136" customWidth="1"/>
    <col min="12560" max="12560" width="7.140625" style="136" customWidth="1"/>
    <col min="12561" max="12561" width="17.28515625" style="136" customWidth="1"/>
    <col min="12562" max="12562" width="2" style="136" customWidth="1"/>
    <col min="12563" max="12563" width="5.42578125" style="136" customWidth="1"/>
    <col min="12564" max="12564" width="1.42578125" style="136" customWidth="1"/>
    <col min="12565" max="12565" width="5.7109375" style="136" customWidth="1"/>
    <col min="12566" max="12566" width="3.28515625" style="136" customWidth="1"/>
    <col min="12567" max="12800" width="6.85546875" style="136" customWidth="1"/>
    <col min="12801" max="12801" width="3.42578125" style="136" customWidth="1"/>
    <col min="12802" max="12802" width="9.42578125" style="136" customWidth="1"/>
    <col min="12803" max="12803" width="11.140625" style="136" customWidth="1"/>
    <col min="12804" max="12804" width="1.140625" style="136" customWidth="1"/>
    <col min="12805" max="12805" width="5.7109375" style="136" customWidth="1"/>
    <col min="12806" max="12806" width="1.140625" style="136" customWidth="1"/>
    <col min="12807" max="12807" width="2.28515625" style="136" customWidth="1"/>
    <col min="12808" max="12808" width="11.42578125" style="136" customWidth="1"/>
    <col min="12809" max="12809" width="1.28515625" style="136" customWidth="1"/>
    <col min="12810" max="12810" width="1" style="136" customWidth="1"/>
    <col min="12811" max="12811" width="8" style="136" customWidth="1"/>
    <col min="12812" max="12812" width="5.5703125" style="136" customWidth="1"/>
    <col min="12813" max="12813" width="1.28515625" style="136" customWidth="1"/>
    <col min="12814" max="12814" width="3.42578125" style="136" customWidth="1"/>
    <col min="12815" max="12815" width="1.140625" style="136" customWidth="1"/>
    <col min="12816" max="12816" width="7.140625" style="136" customWidth="1"/>
    <col min="12817" max="12817" width="17.28515625" style="136" customWidth="1"/>
    <col min="12818" max="12818" width="2" style="136" customWidth="1"/>
    <col min="12819" max="12819" width="5.42578125" style="136" customWidth="1"/>
    <col min="12820" max="12820" width="1.42578125" style="136" customWidth="1"/>
    <col min="12821" max="12821" width="5.7109375" style="136" customWidth="1"/>
    <col min="12822" max="12822" width="3.28515625" style="136" customWidth="1"/>
    <col min="12823" max="13056" width="6.85546875" style="136" customWidth="1"/>
    <col min="13057" max="13057" width="3.42578125" style="136" customWidth="1"/>
    <col min="13058" max="13058" width="9.42578125" style="136" customWidth="1"/>
    <col min="13059" max="13059" width="11.140625" style="136" customWidth="1"/>
    <col min="13060" max="13060" width="1.140625" style="136" customWidth="1"/>
    <col min="13061" max="13061" width="5.7109375" style="136" customWidth="1"/>
    <col min="13062" max="13062" width="1.140625" style="136" customWidth="1"/>
    <col min="13063" max="13063" width="2.28515625" style="136" customWidth="1"/>
    <col min="13064" max="13064" width="11.42578125" style="136" customWidth="1"/>
    <col min="13065" max="13065" width="1.28515625" style="136" customWidth="1"/>
    <col min="13066" max="13066" width="1" style="136" customWidth="1"/>
    <col min="13067" max="13067" width="8" style="136" customWidth="1"/>
    <col min="13068" max="13068" width="5.5703125" style="136" customWidth="1"/>
    <col min="13069" max="13069" width="1.28515625" style="136" customWidth="1"/>
    <col min="13070" max="13070" width="3.42578125" style="136" customWidth="1"/>
    <col min="13071" max="13071" width="1.140625" style="136" customWidth="1"/>
    <col min="13072" max="13072" width="7.140625" style="136" customWidth="1"/>
    <col min="13073" max="13073" width="17.28515625" style="136" customWidth="1"/>
    <col min="13074" max="13074" width="2" style="136" customWidth="1"/>
    <col min="13075" max="13075" width="5.42578125" style="136" customWidth="1"/>
    <col min="13076" max="13076" width="1.42578125" style="136" customWidth="1"/>
    <col min="13077" max="13077" width="5.7109375" style="136" customWidth="1"/>
    <col min="13078" max="13078" width="3.28515625" style="136" customWidth="1"/>
    <col min="13079" max="13312" width="6.85546875" style="136" customWidth="1"/>
    <col min="13313" max="13313" width="3.42578125" style="136" customWidth="1"/>
    <col min="13314" max="13314" width="9.42578125" style="136" customWidth="1"/>
    <col min="13315" max="13315" width="11.140625" style="136" customWidth="1"/>
    <col min="13316" max="13316" width="1.140625" style="136" customWidth="1"/>
    <col min="13317" max="13317" width="5.7109375" style="136" customWidth="1"/>
    <col min="13318" max="13318" width="1.140625" style="136" customWidth="1"/>
    <col min="13319" max="13319" width="2.28515625" style="136" customWidth="1"/>
    <col min="13320" max="13320" width="11.42578125" style="136" customWidth="1"/>
    <col min="13321" max="13321" width="1.28515625" style="136" customWidth="1"/>
    <col min="13322" max="13322" width="1" style="136" customWidth="1"/>
    <col min="13323" max="13323" width="8" style="136" customWidth="1"/>
    <col min="13324" max="13324" width="5.5703125" style="136" customWidth="1"/>
    <col min="13325" max="13325" width="1.28515625" style="136" customWidth="1"/>
    <col min="13326" max="13326" width="3.42578125" style="136" customWidth="1"/>
    <col min="13327" max="13327" width="1.140625" style="136" customWidth="1"/>
    <col min="13328" max="13328" width="7.140625" style="136" customWidth="1"/>
    <col min="13329" max="13329" width="17.28515625" style="136" customWidth="1"/>
    <col min="13330" max="13330" width="2" style="136" customWidth="1"/>
    <col min="13331" max="13331" width="5.42578125" style="136" customWidth="1"/>
    <col min="13332" max="13332" width="1.42578125" style="136" customWidth="1"/>
    <col min="13333" max="13333" width="5.7109375" style="136" customWidth="1"/>
    <col min="13334" max="13334" width="3.28515625" style="136" customWidth="1"/>
    <col min="13335" max="13568" width="6.85546875" style="136" customWidth="1"/>
    <col min="13569" max="13569" width="3.42578125" style="136" customWidth="1"/>
    <col min="13570" max="13570" width="9.42578125" style="136" customWidth="1"/>
    <col min="13571" max="13571" width="11.140625" style="136" customWidth="1"/>
    <col min="13572" max="13572" width="1.140625" style="136" customWidth="1"/>
    <col min="13573" max="13573" width="5.7109375" style="136" customWidth="1"/>
    <col min="13574" max="13574" width="1.140625" style="136" customWidth="1"/>
    <col min="13575" max="13575" width="2.28515625" style="136" customWidth="1"/>
    <col min="13576" max="13576" width="11.42578125" style="136" customWidth="1"/>
    <col min="13577" max="13577" width="1.28515625" style="136" customWidth="1"/>
    <col min="13578" max="13578" width="1" style="136" customWidth="1"/>
    <col min="13579" max="13579" width="8" style="136" customWidth="1"/>
    <col min="13580" max="13580" width="5.5703125" style="136" customWidth="1"/>
    <col min="13581" max="13581" width="1.28515625" style="136" customWidth="1"/>
    <col min="13582" max="13582" width="3.42578125" style="136" customWidth="1"/>
    <col min="13583" max="13583" width="1.140625" style="136" customWidth="1"/>
    <col min="13584" max="13584" width="7.140625" style="136" customWidth="1"/>
    <col min="13585" max="13585" width="17.28515625" style="136" customWidth="1"/>
    <col min="13586" max="13586" width="2" style="136" customWidth="1"/>
    <col min="13587" max="13587" width="5.42578125" style="136" customWidth="1"/>
    <col min="13588" max="13588" width="1.42578125" style="136" customWidth="1"/>
    <col min="13589" max="13589" width="5.7109375" style="136" customWidth="1"/>
    <col min="13590" max="13590" width="3.28515625" style="136" customWidth="1"/>
    <col min="13591" max="13824" width="6.85546875" style="136" customWidth="1"/>
    <col min="13825" max="13825" width="3.42578125" style="136" customWidth="1"/>
    <col min="13826" max="13826" width="9.42578125" style="136" customWidth="1"/>
    <col min="13827" max="13827" width="11.140625" style="136" customWidth="1"/>
    <col min="13828" max="13828" width="1.140625" style="136" customWidth="1"/>
    <col min="13829" max="13829" width="5.7109375" style="136" customWidth="1"/>
    <col min="13830" max="13830" width="1.140625" style="136" customWidth="1"/>
    <col min="13831" max="13831" width="2.28515625" style="136" customWidth="1"/>
    <col min="13832" max="13832" width="11.42578125" style="136" customWidth="1"/>
    <col min="13833" max="13833" width="1.28515625" style="136" customWidth="1"/>
    <col min="13834" max="13834" width="1" style="136" customWidth="1"/>
    <col min="13835" max="13835" width="8" style="136" customWidth="1"/>
    <col min="13836" max="13836" width="5.5703125" style="136" customWidth="1"/>
    <col min="13837" max="13837" width="1.28515625" style="136" customWidth="1"/>
    <col min="13838" max="13838" width="3.42578125" style="136" customWidth="1"/>
    <col min="13839" max="13839" width="1.140625" style="136" customWidth="1"/>
    <col min="13840" max="13840" width="7.140625" style="136" customWidth="1"/>
    <col min="13841" max="13841" width="17.28515625" style="136" customWidth="1"/>
    <col min="13842" max="13842" width="2" style="136" customWidth="1"/>
    <col min="13843" max="13843" width="5.42578125" style="136" customWidth="1"/>
    <col min="13844" max="13844" width="1.42578125" style="136" customWidth="1"/>
    <col min="13845" max="13845" width="5.7109375" style="136" customWidth="1"/>
    <col min="13846" max="13846" width="3.28515625" style="136" customWidth="1"/>
    <col min="13847" max="14080" width="6.85546875" style="136" customWidth="1"/>
    <col min="14081" max="14081" width="3.42578125" style="136" customWidth="1"/>
    <col min="14082" max="14082" width="9.42578125" style="136" customWidth="1"/>
    <col min="14083" max="14083" width="11.140625" style="136" customWidth="1"/>
    <col min="14084" max="14084" width="1.140625" style="136" customWidth="1"/>
    <col min="14085" max="14085" width="5.7109375" style="136" customWidth="1"/>
    <col min="14086" max="14086" width="1.140625" style="136" customWidth="1"/>
    <col min="14087" max="14087" width="2.28515625" style="136" customWidth="1"/>
    <col min="14088" max="14088" width="11.42578125" style="136" customWidth="1"/>
    <col min="14089" max="14089" width="1.28515625" style="136" customWidth="1"/>
    <col min="14090" max="14090" width="1" style="136" customWidth="1"/>
    <col min="14091" max="14091" width="8" style="136" customWidth="1"/>
    <col min="14092" max="14092" width="5.5703125" style="136" customWidth="1"/>
    <col min="14093" max="14093" width="1.28515625" style="136" customWidth="1"/>
    <col min="14094" max="14094" width="3.42578125" style="136" customWidth="1"/>
    <col min="14095" max="14095" width="1.140625" style="136" customWidth="1"/>
    <col min="14096" max="14096" width="7.140625" style="136" customWidth="1"/>
    <col min="14097" max="14097" width="17.28515625" style="136" customWidth="1"/>
    <col min="14098" max="14098" width="2" style="136" customWidth="1"/>
    <col min="14099" max="14099" width="5.42578125" style="136" customWidth="1"/>
    <col min="14100" max="14100" width="1.42578125" style="136" customWidth="1"/>
    <col min="14101" max="14101" width="5.7109375" style="136" customWidth="1"/>
    <col min="14102" max="14102" width="3.28515625" style="136" customWidth="1"/>
    <col min="14103" max="14336" width="6.85546875" style="136" customWidth="1"/>
    <col min="14337" max="14337" width="3.42578125" style="136" customWidth="1"/>
    <col min="14338" max="14338" width="9.42578125" style="136" customWidth="1"/>
    <col min="14339" max="14339" width="11.140625" style="136" customWidth="1"/>
    <col min="14340" max="14340" width="1.140625" style="136" customWidth="1"/>
    <col min="14341" max="14341" width="5.7109375" style="136" customWidth="1"/>
    <col min="14342" max="14342" width="1.140625" style="136" customWidth="1"/>
    <col min="14343" max="14343" width="2.28515625" style="136" customWidth="1"/>
    <col min="14344" max="14344" width="11.42578125" style="136" customWidth="1"/>
    <col min="14345" max="14345" width="1.28515625" style="136" customWidth="1"/>
    <col min="14346" max="14346" width="1" style="136" customWidth="1"/>
    <col min="14347" max="14347" width="8" style="136" customWidth="1"/>
    <col min="14348" max="14348" width="5.5703125" style="136" customWidth="1"/>
    <col min="14349" max="14349" width="1.28515625" style="136" customWidth="1"/>
    <col min="14350" max="14350" width="3.42578125" style="136" customWidth="1"/>
    <col min="14351" max="14351" width="1.140625" style="136" customWidth="1"/>
    <col min="14352" max="14352" width="7.140625" style="136" customWidth="1"/>
    <col min="14353" max="14353" width="17.28515625" style="136" customWidth="1"/>
    <col min="14354" max="14354" width="2" style="136" customWidth="1"/>
    <col min="14355" max="14355" width="5.42578125" style="136" customWidth="1"/>
    <col min="14356" max="14356" width="1.42578125" style="136" customWidth="1"/>
    <col min="14357" max="14357" width="5.7109375" style="136" customWidth="1"/>
    <col min="14358" max="14358" width="3.28515625" style="136" customWidth="1"/>
    <col min="14359" max="14592" width="6.85546875" style="136" customWidth="1"/>
    <col min="14593" max="14593" width="3.42578125" style="136" customWidth="1"/>
    <col min="14594" max="14594" width="9.42578125" style="136" customWidth="1"/>
    <col min="14595" max="14595" width="11.140625" style="136" customWidth="1"/>
    <col min="14596" max="14596" width="1.140625" style="136" customWidth="1"/>
    <col min="14597" max="14597" width="5.7109375" style="136" customWidth="1"/>
    <col min="14598" max="14598" width="1.140625" style="136" customWidth="1"/>
    <col min="14599" max="14599" width="2.28515625" style="136" customWidth="1"/>
    <col min="14600" max="14600" width="11.42578125" style="136" customWidth="1"/>
    <col min="14601" max="14601" width="1.28515625" style="136" customWidth="1"/>
    <col min="14602" max="14602" width="1" style="136" customWidth="1"/>
    <col min="14603" max="14603" width="8" style="136" customWidth="1"/>
    <col min="14604" max="14604" width="5.5703125" style="136" customWidth="1"/>
    <col min="14605" max="14605" width="1.28515625" style="136" customWidth="1"/>
    <col min="14606" max="14606" width="3.42578125" style="136" customWidth="1"/>
    <col min="14607" max="14607" width="1.140625" style="136" customWidth="1"/>
    <col min="14608" max="14608" width="7.140625" style="136" customWidth="1"/>
    <col min="14609" max="14609" width="17.28515625" style="136" customWidth="1"/>
    <col min="14610" max="14610" width="2" style="136" customWidth="1"/>
    <col min="14611" max="14611" width="5.42578125" style="136" customWidth="1"/>
    <col min="14612" max="14612" width="1.42578125" style="136" customWidth="1"/>
    <col min="14613" max="14613" width="5.7109375" style="136" customWidth="1"/>
    <col min="14614" max="14614" width="3.28515625" style="136" customWidth="1"/>
    <col min="14615" max="14848" width="6.85546875" style="136" customWidth="1"/>
    <col min="14849" max="14849" width="3.42578125" style="136" customWidth="1"/>
    <col min="14850" max="14850" width="9.42578125" style="136" customWidth="1"/>
    <col min="14851" max="14851" width="11.140625" style="136" customWidth="1"/>
    <col min="14852" max="14852" width="1.140625" style="136" customWidth="1"/>
    <col min="14853" max="14853" width="5.7109375" style="136" customWidth="1"/>
    <col min="14854" max="14854" width="1.140625" style="136" customWidth="1"/>
    <col min="14855" max="14855" width="2.28515625" style="136" customWidth="1"/>
    <col min="14856" max="14856" width="11.42578125" style="136" customWidth="1"/>
    <col min="14857" max="14857" width="1.28515625" style="136" customWidth="1"/>
    <col min="14858" max="14858" width="1" style="136" customWidth="1"/>
    <col min="14859" max="14859" width="8" style="136" customWidth="1"/>
    <col min="14860" max="14860" width="5.5703125" style="136" customWidth="1"/>
    <col min="14861" max="14861" width="1.28515625" style="136" customWidth="1"/>
    <col min="14862" max="14862" width="3.42578125" style="136" customWidth="1"/>
    <col min="14863" max="14863" width="1.140625" style="136" customWidth="1"/>
    <col min="14864" max="14864" width="7.140625" style="136" customWidth="1"/>
    <col min="14865" max="14865" width="17.28515625" style="136" customWidth="1"/>
    <col min="14866" max="14866" width="2" style="136" customWidth="1"/>
    <col min="14867" max="14867" width="5.42578125" style="136" customWidth="1"/>
    <col min="14868" max="14868" width="1.42578125" style="136" customWidth="1"/>
    <col min="14869" max="14869" width="5.7109375" style="136" customWidth="1"/>
    <col min="14870" max="14870" width="3.28515625" style="136" customWidth="1"/>
    <col min="14871" max="15104" width="6.85546875" style="136" customWidth="1"/>
    <col min="15105" max="15105" width="3.42578125" style="136" customWidth="1"/>
    <col min="15106" max="15106" width="9.42578125" style="136" customWidth="1"/>
    <col min="15107" max="15107" width="11.140625" style="136" customWidth="1"/>
    <col min="15108" max="15108" width="1.140625" style="136" customWidth="1"/>
    <col min="15109" max="15109" width="5.7109375" style="136" customWidth="1"/>
    <col min="15110" max="15110" width="1.140625" style="136" customWidth="1"/>
    <col min="15111" max="15111" width="2.28515625" style="136" customWidth="1"/>
    <col min="15112" max="15112" width="11.42578125" style="136" customWidth="1"/>
    <col min="15113" max="15113" width="1.28515625" style="136" customWidth="1"/>
    <col min="15114" max="15114" width="1" style="136" customWidth="1"/>
    <col min="15115" max="15115" width="8" style="136" customWidth="1"/>
    <col min="15116" max="15116" width="5.5703125" style="136" customWidth="1"/>
    <col min="15117" max="15117" width="1.28515625" style="136" customWidth="1"/>
    <col min="15118" max="15118" width="3.42578125" style="136" customWidth="1"/>
    <col min="15119" max="15119" width="1.140625" style="136" customWidth="1"/>
    <col min="15120" max="15120" width="7.140625" style="136" customWidth="1"/>
    <col min="15121" max="15121" width="17.28515625" style="136" customWidth="1"/>
    <col min="15122" max="15122" width="2" style="136" customWidth="1"/>
    <col min="15123" max="15123" width="5.42578125" style="136" customWidth="1"/>
    <col min="15124" max="15124" width="1.42578125" style="136" customWidth="1"/>
    <col min="15125" max="15125" width="5.7109375" style="136" customWidth="1"/>
    <col min="15126" max="15126" width="3.28515625" style="136" customWidth="1"/>
    <col min="15127" max="15360" width="6.85546875" style="136" customWidth="1"/>
    <col min="15361" max="15361" width="3.42578125" style="136" customWidth="1"/>
    <col min="15362" max="15362" width="9.42578125" style="136" customWidth="1"/>
    <col min="15363" max="15363" width="11.140625" style="136" customWidth="1"/>
    <col min="15364" max="15364" width="1.140625" style="136" customWidth="1"/>
    <col min="15365" max="15365" width="5.7109375" style="136" customWidth="1"/>
    <col min="15366" max="15366" width="1.140625" style="136" customWidth="1"/>
    <col min="15367" max="15367" width="2.28515625" style="136" customWidth="1"/>
    <col min="15368" max="15368" width="11.42578125" style="136" customWidth="1"/>
    <col min="15369" max="15369" width="1.28515625" style="136" customWidth="1"/>
    <col min="15370" max="15370" width="1" style="136" customWidth="1"/>
    <col min="15371" max="15371" width="8" style="136" customWidth="1"/>
    <col min="15372" max="15372" width="5.5703125" style="136" customWidth="1"/>
    <col min="15373" max="15373" width="1.28515625" style="136" customWidth="1"/>
    <col min="15374" max="15374" width="3.42578125" style="136" customWidth="1"/>
    <col min="15375" max="15375" width="1.140625" style="136" customWidth="1"/>
    <col min="15376" max="15376" width="7.140625" style="136" customWidth="1"/>
    <col min="15377" max="15377" width="17.28515625" style="136" customWidth="1"/>
    <col min="15378" max="15378" width="2" style="136" customWidth="1"/>
    <col min="15379" max="15379" width="5.42578125" style="136" customWidth="1"/>
    <col min="15380" max="15380" width="1.42578125" style="136" customWidth="1"/>
    <col min="15381" max="15381" width="5.7109375" style="136" customWidth="1"/>
    <col min="15382" max="15382" width="3.28515625" style="136" customWidth="1"/>
    <col min="15383" max="15616" width="6.85546875" style="136" customWidth="1"/>
    <col min="15617" max="15617" width="3.42578125" style="136" customWidth="1"/>
    <col min="15618" max="15618" width="9.42578125" style="136" customWidth="1"/>
    <col min="15619" max="15619" width="11.140625" style="136" customWidth="1"/>
    <col min="15620" max="15620" width="1.140625" style="136" customWidth="1"/>
    <col min="15621" max="15621" width="5.7109375" style="136" customWidth="1"/>
    <col min="15622" max="15622" width="1.140625" style="136" customWidth="1"/>
    <col min="15623" max="15623" width="2.28515625" style="136" customWidth="1"/>
    <col min="15624" max="15624" width="11.42578125" style="136" customWidth="1"/>
    <col min="15625" max="15625" width="1.28515625" style="136" customWidth="1"/>
    <col min="15626" max="15626" width="1" style="136" customWidth="1"/>
    <col min="15627" max="15627" width="8" style="136" customWidth="1"/>
    <col min="15628" max="15628" width="5.5703125" style="136" customWidth="1"/>
    <col min="15629" max="15629" width="1.28515625" style="136" customWidth="1"/>
    <col min="15630" max="15630" width="3.42578125" style="136" customWidth="1"/>
    <col min="15631" max="15631" width="1.140625" style="136" customWidth="1"/>
    <col min="15632" max="15632" width="7.140625" style="136" customWidth="1"/>
    <col min="15633" max="15633" width="17.28515625" style="136" customWidth="1"/>
    <col min="15634" max="15634" width="2" style="136" customWidth="1"/>
    <col min="15635" max="15635" width="5.42578125" style="136" customWidth="1"/>
    <col min="15636" max="15636" width="1.42578125" style="136" customWidth="1"/>
    <col min="15637" max="15637" width="5.7109375" style="136" customWidth="1"/>
    <col min="15638" max="15638" width="3.28515625" style="136" customWidth="1"/>
    <col min="15639" max="15872" width="6.85546875" style="136" customWidth="1"/>
    <col min="15873" max="15873" width="3.42578125" style="136" customWidth="1"/>
    <col min="15874" max="15874" width="9.42578125" style="136" customWidth="1"/>
    <col min="15875" max="15875" width="11.140625" style="136" customWidth="1"/>
    <col min="15876" max="15876" width="1.140625" style="136" customWidth="1"/>
    <col min="15877" max="15877" width="5.7109375" style="136" customWidth="1"/>
    <col min="15878" max="15878" width="1.140625" style="136" customWidth="1"/>
    <col min="15879" max="15879" width="2.28515625" style="136" customWidth="1"/>
    <col min="15880" max="15880" width="11.42578125" style="136" customWidth="1"/>
    <col min="15881" max="15881" width="1.28515625" style="136" customWidth="1"/>
    <col min="15882" max="15882" width="1" style="136" customWidth="1"/>
    <col min="15883" max="15883" width="8" style="136" customWidth="1"/>
    <col min="15884" max="15884" width="5.5703125" style="136" customWidth="1"/>
    <col min="15885" max="15885" width="1.28515625" style="136" customWidth="1"/>
    <col min="15886" max="15886" width="3.42578125" style="136" customWidth="1"/>
    <col min="15887" max="15887" width="1.140625" style="136" customWidth="1"/>
    <col min="15888" max="15888" width="7.140625" style="136" customWidth="1"/>
    <col min="15889" max="15889" width="17.28515625" style="136" customWidth="1"/>
    <col min="15890" max="15890" width="2" style="136" customWidth="1"/>
    <col min="15891" max="15891" width="5.42578125" style="136" customWidth="1"/>
    <col min="15892" max="15892" width="1.42578125" style="136" customWidth="1"/>
    <col min="15893" max="15893" width="5.7109375" style="136" customWidth="1"/>
    <col min="15894" max="15894" width="3.28515625" style="136" customWidth="1"/>
    <col min="15895" max="16128" width="6.85546875" style="136" customWidth="1"/>
    <col min="16129" max="16129" width="3.42578125" style="136" customWidth="1"/>
    <col min="16130" max="16130" width="9.42578125" style="136" customWidth="1"/>
    <col min="16131" max="16131" width="11.140625" style="136" customWidth="1"/>
    <col min="16132" max="16132" width="1.140625" style="136" customWidth="1"/>
    <col min="16133" max="16133" width="5.7109375" style="136" customWidth="1"/>
    <col min="16134" max="16134" width="1.140625" style="136" customWidth="1"/>
    <col min="16135" max="16135" width="2.28515625" style="136" customWidth="1"/>
    <col min="16136" max="16136" width="11.42578125" style="136" customWidth="1"/>
    <col min="16137" max="16137" width="1.28515625" style="136" customWidth="1"/>
    <col min="16138" max="16138" width="1" style="136" customWidth="1"/>
    <col min="16139" max="16139" width="8" style="136" customWidth="1"/>
    <col min="16140" max="16140" width="5.5703125" style="136" customWidth="1"/>
    <col min="16141" max="16141" width="1.28515625" style="136" customWidth="1"/>
    <col min="16142" max="16142" width="3.42578125" style="136" customWidth="1"/>
    <col min="16143" max="16143" width="1.140625" style="136" customWidth="1"/>
    <col min="16144" max="16144" width="7.140625" style="136" customWidth="1"/>
    <col min="16145" max="16145" width="17.28515625" style="136" customWidth="1"/>
    <col min="16146" max="16146" width="2" style="136" customWidth="1"/>
    <col min="16147" max="16147" width="5.42578125" style="136" customWidth="1"/>
    <col min="16148" max="16148" width="1.42578125" style="136" customWidth="1"/>
    <col min="16149" max="16149" width="5.7109375" style="136" customWidth="1"/>
    <col min="16150" max="16150" width="3.28515625" style="136" customWidth="1"/>
    <col min="16151" max="16384" width="6.85546875" style="136" customWidth="1"/>
  </cols>
  <sheetData>
    <row r="1" spans="2:21" ht="6" customHeight="1" x14ac:dyDescent="0.25"/>
    <row r="2" spans="2:21" ht="20.25" customHeight="1" x14ac:dyDescent="0.25">
      <c r="B2" s="137" t="s">
        <v>1330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2:21" ht="6" customHeight="1" x14ac:dyDescent="0.25"/>
    <row r="4" spans="2:21" ht="18.75" customHeight="1" x14ac:dyDescent="0.25">
      <c r="B4" s="138" t="s">
        <v>1331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2:21" ht="27" customHeight="1" x14ac:dyDescent="0.25"/>
    <row r="6" spans="2:21" ht="18" customHeight="1" x14ac:dyDescent="0.25"/>
    <row r="7" spans="2:21" x14ac:dyDescent="0.25">
      <c r="H7" s="155" t="s">
        <v>1332</v>
      </c>
      <c r="I7" s="155"/>
      <c r="K7" s="156" t="s">
        <v>1333</v>
      </c>
      <c r="L7" s="156"/>
      <c r="N7" s="156" t="s">
        <v>1334</v>
      </c>
      <c r="O7" s="156"/>
      <c r="P7" s="156"/>
    </row>
    <row r="8" spans="2:21" ht="13.5" customHeight="1" x14ac:dyDescent="0.25">
      <c r="H8" s="165" t="s">
        <v>1335</v>
      </c>
      <c r="I8" s="165"/>
      <c r="K8" s="157">
        <v>117574.64</v>
      </c>
      <c r="L8" s="157"/>
      <c r="N8" s="166">
        <v>11</v>
      </c>
      <c r="O8" s="166"/>
      <c r="P8" s="166"/>
    </row>
    <row r="9" spans="2:21" ht="13.5" customHeight="1" x14ac:dyDescent="0.25">
      <c r="H9" s="165" t="s">
        <v>1336</v>
      </c>
      <c r="I9" s="165"/>
      <c r="K9" s="157">
        <v>46403.35</v>
      </c>
      <c r="L9" s="157"/>
      <c r="N9" s="166">
        <v>9</v>
      </c>
      <c r="O9" s="166"/>
      <c r="P9" s="166"/>
    </row>
    <row r="10" spans="2:21" ht="13.5" customHeight="1" x14ac:dyDescent="0.25">
      <c r="H10" s="165" t="s">
        <v>1337</v>
      </c>
      <c r="I10" s="165"/>
      <c r="K10" s="157">
        <v>-2624</v>
      </c>
      <c r="L10" s="157"/>
      <c r="N10" s="166">
        <v>2</v>
      </c>
      <c r="O10" s="166"/>
      <c r="P10" s="166"/>
    </row>
    <row r="11" spans="2:21" ht="13.5" customHeight="1" x14ac:dyDescent="0.25">
      <c r="H11" s="165" t="s">
        <v>1338</v>
      </c>
      <c r="I11" s="165"/>
      <c r="K11" s="157">
        <v>3420.25</v>
      </c>
      <c r="L11" s="157"/>
      <c r="N11" s="166">
        <v>3</v>
      </c>
      <c r="O11" s="166"/>
      <c r="P11" s="166"/>
    </row>
    <row r="12" spans="2:21" ht="12" customHeight="1" x14ac:dyDescent="0.25"/>
    <row r="13" spans="2:21" x14ac:dyDescent="0.25">
      <c r="H13" s="160" t="s">
        <v>170</v>
      </c>
      <c r="I13" s="160"/>
      <c r="K13" s="157">
        <v>164774.24</v>
      </c>
      <c r="L13" s="157"/>
      <c r="N13" s="166">
        <v>23</v>
      </c>
      <c r="O13" s="166"/>
      <c r="P13" s="166"/>
    </row>
    <row r="14" spans="2:21" ht="6" customHeight="1" x14ac:dyDescent="0.25"/>
    <row r="15" spans="2:21" ht="409.6" customHeight="1" x14ac:dyDescent="0.25"/>
    <row r="16" spans="2:21" ht="18" customHeight="1" x14ac:dyDescent="0.25"/>
    <row r="17" spans="1:22" ht="15" customHeight="1" x14ac:dyDescent="0.25">
      <c r="A17" s="143" t="s">
        <v>1236</v>
      </c>
      <c r="B17" s="143"/>
      <c r="C17" s="143"/>
      <c r="D17" s="143"/>
      <c r="E17" s="143"/>
      <c r="F17" s="143"/>
      <c r="G17" s="143"/>
      <c r="H17" s="143"/>
      <c r="L17" s="147" t="s">
        <v>1339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</sheetData>
  <mergeCells count="22">
    <mergeCell ref="A17:H17"/>
    <mergeCell ref="L17:V17"/>
    <mergeCell ref="H11:I11"/>
    <mergeCell ref="K11:L11"/>
    <mergeCell ref="N11:P11"/>
    <mergeCell ref="H13:I13"/>
    <mergeCell ref="K13:L13"/>
    <mergeCell ref="N13:P13"/>
    <mergeCell ref="H9:I9"/>
    <mergeCell ref="K9:L9"/>
    <mergeCell ref="N9:P9"/>
    <mergeCell ref="H10:I10"/>
    <mergeCell ref="K10:L10"/>
    <mergeCell ref="N10:P10"/>
    <mergeCell ref="B2:U2"/>
    <mergeCell ref="B4:U4"/>
    <mergeCell ref="H7:I7"/>
    <mergeCell ref="K7:L7"/>
    <mergeCell ref="N7:P7"/>
    <mergeCell ref="H8:I8"/>
    <mergeCell ref="K8:L8"/>
    <mergeCell ref="N8:P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0. Payroll</vt:lpstr>
      <vt:lpstr>1. ACH Recap</vt:lpstr>
      <vt:lpstr>2. Vendor pmt</vt:lpstr>
      <vt:lpstr>3. Disbursement Rpt</vt:lpstr>
      <vt:lpstr>4. Vendor pmt&gt;2k</vt:lpstr>
      <vt:lpstr>5. Pcard rpt</vt:lpstr>
      <vt:lpstr>6. GAS</vt:lpstr>
      <vt:lpstr>7. ck reg</vt:lpstr>
      <vt:lpstr>8. VOIDS</vt:lpstr>
      <vt:lpstr>9. Fund Summary</vt:lpstr>
      <vt:lpstr>'0. Payroll'!Print_Area</vt:lpstr>
      <vt:lpstr>'1. ACH Recap'!Print_Area</vt:lpstr>
      <vt:lpstr>'3. Disbursement Rpt'!Print_Area</vt:lpstr>
      <vt:lpstr>'6.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Platero</dc:creator>
  <cp:lastModifiedBy>Rubi Platero</cp:lastModifiedBy>
  <dcterms:created xsi:type="dcterms:W3CDTF">2021-09-09T20:24:26Z</dcterms:created>
  <dcterms:modified xsi:type="dcterms:W3CDTF">2021-10-11T18:11:09Z</dcterms:modified>
</cp:coreProperties>
</file>